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showInkAnnotation="0" defaultThemeVersion="166925"/>
  <mc:AlternateContent xmlns:mc="http://schemas.openxmlformats.org/markup-compatibility/2006">
    <mc:Choice Requires="x15">
      <x15ac:absPath xmlns:x15ac="http://schemas.microsoft.com/office/spreadsheetml/2010/11/ac" url="D:\県中体連卓球部申込関連業務\01岡山県\2022\01夏\"/>
    </mc:Choice>
  </mc:AlternateContent>
  <xr:revisionPtr revIDLastSave="0" documentId="13_ncr:1_{44BC9314-4071-4476-A271-94766BD52597}" xr6:coauthVersionLast="47" xr6:coauthVersionMax="47" xr10:uidLastSave="{00000000-0000-0000-0000-000000000000}"/>
  <bookViews>
    <workbookView xWindow="-110" yWindow="-110" windowWidth="22780" windowHeight="14540" tabRatio="602" activeTab="2" xr2:uid="{00000000-000D-0000-FFFF-FFFF00000000}"/>
  </bookViews>
  <sheets>
    <sheet name="入力例" sheetId="5" r:id="rId1"/>
    <sheet name="申込について" sheetId="6" r:id="rId2"/>
    <sheet name="学校名等リスト" sheetId="4" r:id="rId3"/>
    <sheet name="入力シート" sheetId="3" r:id="rId4"/>
  </sheets>
  <definedNames>
    <definedName name="_xlnm._FilterDatabase" localSheetId="2" hidden="1">学校名等リスト!$B$2:$J$169</definedName>
    <definedName name="_xlnm.Print_Area" localSheetId="3">入力シート!$A$3:$U$41</definedName>
    <definedName name="_xlnm.Print_Area" localSheetId="0">入力例!$A$3:$U$41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6" i="3" l="1"/>
  <c r="M5" i="3"/>
  <c r="E7" i="3"/>
  <c r="E8" i="3"/>
  <c r="H5" i="3"/>
  <c r="E5" i="3"/>
  <c r="Z14" i="3"/>
  <c r="Z15" i="3"/>
  <c r="Z16" i="3"/>
  <c r="Z17" i="3"/>
  <c r="Z18" i="3"/>
  <c r="Z19" i="3"/>
  <c r="Z20" i="3"/>
  <c r="Z21" i="3"/>
  <c r="B40" i="5"/>
  <c r="AI39" i="5"/>
  <c r="AD39" i="5"/>
  <c r="W39" i="5"/>
  <c r="AI38" i="5"/>
  <c r="AD38" i="5"/>
  <c r="AL36" i="5"/>
  <c r="AK36" i="5"/>
  <c r="AJ36" i="5"/>
  <c r="AI36" i="5"/>
  <c r="AH36" i="5"/>
  <c r="AG36" i="5"/>
  <c r="AE36" i="5" s="1"/>
  <c r="AF36" i="5"/>
  <c r="AD36" i="5"/>
  <c r="AC36" i="5"/>
  <c r="AB36" i="5"/>
  <c r="AA36" i="5"/>
  <c r="Z36" i="5"/>
  <c r="Y36" i="5"/>
  <c r="W36" i="5" s="1"/>
  <c r="X36" i="5"/>
  <c r="AL35" i="5"/>
  <c r="AK35" i="5"/>
  <c r="AJ35" i="5"/>
  <c r="AI35" i="5"/>
  <c r="AH35" i="5"/>
  <c r="AG35" i="5"/>
  <c r="AF35" i="5"/>
  <c r="AE35" i="5"/>
  <c r="AD35" i="5"/>
  <c r="AC35" i="5"/>
  <c r="AB35" i="5"/>
  <c r="AA35" i="5"/>
  <c r="Z35" i="5"/>
  <c r="Y35" i="5"/>
  <c r="W35" i="5" s="1"/>
  <c r="X35" i="5"/>
  <c r="AL34" i="5"/>
  <c r="AK34" i="5"/>
  <c r="AJ34" i="5"/>
  <c r="AI34" i="5"/>
  <c r="AH34" i="5"/>
  <c r="AG34" i="5"/>
  <c r="AF34" i="5"/>
  <c r="AE34" i="5"/>
  <c r="AD34" i="5"/>
  <c r="AC34" i="5"/>
  <c r="AB34" i="5"/>
  <c r="AA34" i="5"/>
  <c r="Z34" i="5"/>
  <c r="Y34" i="5"/>
  <c r="X34" i="5"/>
  <c r="W34" i="5"/>
  <c r="AL33" i="5"/>
  <c r="AK33" i="5"/>
  <c r="AJ33" i="5"/>
  <c r="AI33" i="5"/>
  <c r="AH33" i="5"/>
  <c r="AG33" i="5"/>
  <c r="AE33" i="5" s="1"/>
  <c r="AF33" i="5"/>
  <c r="AD33" i="5"/>
  <c r="AC33" i="5"/>
  <c r="AB33" i="5"/>
  <c r="AA33" i="5"/>
  <c r="Z33" i="5"/>
  <c r="Y33" i="5"/>
  <c r="X33" i="5"/>
  <c r="W33" i="5"/>
  <c r="AL32" i="5"/>
  <c r="AK32" i="5"/>
  <c r="AJ32" i="5"/>
  <c r="AI32" i="5"/>
  <c r="AH32" i="5"/>
  <c r="AG32" i="5"/>
  <c r="AE32" i="5" s="1"/>
  <c r="AF32" i="5"/>
  <c r="AD32" i="5"/>
  <c r="AC32" i="5"/>
  <c r="AB32" i="5"/>
  <c r="AA32" i="5"/>
  <c r="Z32" i="5"/>
  <c r="Y32" i="5"/>
  <c r="W32" i="5" s="1"/>
  <c r="X32" i="5"/>
  <c r="AL31" i="5"/>
  <c r="AK31" i="5"/>
  <c r="AJ31" i="5"/>
  <c r="AI31" i="5"/>
  <c r="AH31" i="5"/>
  <c r="AG31" i="5"/>
  <c r="AE31" i="5" s="1"/>
  <c r="AF31" i="5"/>
  <c r="AD31" i="5"/>
  <c r="AC31" i="5"/>
  <c r="AB31" i="5"/>
  <c r="AA31" i="5"/>
  <c r="Z31" i="5"/>
  <c r="Y31" i="5"/>
  <c r="W31" i="5" s="1"/>
  <c r="X31" i="5"/>
  <c r="AL30" i="5"/>
  <c r="AK30" i="5"/>
  <c r="AJ30" i="5"/>
  <c r="AI30" i="5"/>
  <c r="AH30" i="5"/>
  <c r="AG30" i="5"/>
  <c r="AE30" i="5" s="1"/>
  <c r="AF30" i="5"/>
  <c r="AD30" i="5"/>
  <c r="AC30" i="5"/>
  <c r="AB30" i="5"/>
  <c r="AA30" i="5"/>
  <c r="Z30" i="5"/>
  <c r="Y30" i="5"/>
  <c r="W30" i="5" s="1"/>
  <c r="X30" i="5"/>
  <c r="AL29" i="5"/>
  <c r="AK29" i="5"/>
  <c r="AJ29" i="5"/>
  <c r="AI29" i="5"/>
  <c r="AH29" i="5"/>
  <c r="AG29" i="5"/>
  <c r="AE29" i="5" s="1"/>
  <c r="AF29" i="5"/>
  <c r="AD29" i="5"/>
  <c r="AC29" i="5"/>
  <c r="AB29" i="5"/>
  <c r="AA29" i="5"/>
  <c r="Z29" i="5"/>
  <c r="Y29" i="5"/>
  <c r="W29" i="5" s="1"/>
  <c r="X29" i="5"/>
  <c r="AL28" i="5"/>
  <c r="AK28" i="5"/>
  <c r="AJ28" i="5"/>
  <c r="AI28" i="5"/>
  <c r="AH28" i="5"/>
  <c r="AG28" i="5"/>
  <c r="AE28" i="5" s="1"/>
  <c r="AF28" i="5"/>
  <c r="AD28" i="5"/>
  <c r="AC28" i="5"/>
  <c r="AB28" i="5"/>
  <c r="AA28" i="5"/>
  <c r="Z28" i="5"/>
  <c r="Y28" i="5"/>
  <c r="W28" i="5" s="1"/>
  <c r="X28" i="5"/>
  <c r="AL27" i="5"/>
  <c r="AK27" i="5"/>
  <c r="AJ27" i="5"/>
  <c r="AI27" i="5"/>
  <c r="AH27" i="5"/>
  <c r="AG27" i="5"/>
  <c r="AE27" i="5" s="1"/>
  <c r="AF27" i="5"/>
  <c r="AD27" i="5"/>
  <c r="AC27" i="5"/>
  <c r="AB27" i="5"/>
  <c r="AA27" i="5"/>
  <c r="Z27" i="5"/>
  <c r="Y27" i="5"/>
  <c r="W27" i="5" s="1"/>
  <c r="X27" i="5"/>
  <c r="AL26" i="5"/>
  <c r="AK26" i="5"/>
  <c r="AJ26" i="5"/>
  <c r="AI26" i="5"/>
  <c r="AH26" i="5"/>
  <c r="AG26" i="5"/>
  <c r="AE26" i="5" s="1"/>
  <c r="AF26" i="5"/>
  <c r="AD26" i="5"/>
  <c r="AC26" i="5"/>
  <c r="AB26" i="5"/>
  <c r="AA26" i="5"/>
  <c r="Z26" i="5"/>
  <c r="Y26" i="5"/>
  <c r="W26" i="5" s="1"/>
  <c r="X26" i="5"/>
  <c r="AL25" i="5"/>
  <c r="AK25" i="5"/>
  <c r="AJ25" i="5"/>
  <c r="AI25" i="5"/>
  <c r="AH25" i="5"/>
  <c r="AG25" i="5"/>
  <c r="AE25" i="5" s="1"/>
  <c r="AF25" i="5"/>
  <c r="AD25" i="5"/>
  <c r="AC25" i="5"/>
  <c r="AB25" i="5"/>
  <c r="AA25" i="5"/>
  <c r="Z25" i="5"/>
  <c r="Y25" i="5"/>
  <c r="W25" i="5" s="1"/>
  <c r="X25" i="5"/>
  <c r="AC21" i="5"/>
  <c r="AB21" i="5"/>
  <c r="Z21" i="5"/>
  <c r="Y21" i="5"/>
  <c r="AC20" i="5"/>
  <c r="AB20" i="5"/>
  <c r="Z20" i="5"/>
  <c r="Y20" i="5"/>
  <c r="AC19" i="5"/>
  <c r="AB19" i="5"/>
  <c r="Z19" i="5"/>
  <c r="Y19" i="5"/>
  <c r="AC18" i="5"/>
  <c r="AB18" i="5"/>
  <c r="Z18" i="5"/>
  <c r="Y18" i="5"/>
  <c r="AC17" i="5"/>
  <c r="AB17" i="5"/>
  <c r="Z17" i="5"/>
  <c r="Y17" i="5"/>
  <c r="AC16" i="5"/>
  <c r="AB16" i="5"/>
  <c r="Z16" i="5"/>
  <c r="Y16" i="5"/>
  <c r="AC15" i="5"/>
  <c r="AB15" i="5"/>
  <c r="Z15" i="5"/>
  <c r="Y15" i="5"/>
  <c r="AC14" i="5"/>
  <c r="AB14" i="5"/>
  <c r="Z14" i="5"/>
  <c r="Y14" i="5"/>
  <c r="AB13" i="5"/>
  <c r="Y13" i="5"/>
  <c r="AB12" i="5"/>
  <c r="Y12" i="5"/>
  <c r="AB11" i="5"/>
  <c r="Y11" i="5"/>
  <c r="AB10" i="5"/>
  <c r="Y10" i="5"/>
  <c r="E8" i="5"/>
  <c r="E7" i="5"/>
  <c r="E6" i="5"/>
  <c r="X39" i="5" s="1"/>
  <c r="M5" i="5"/>
  <c r="H5" i="5"/>
  <c r="Y39" i="5" s="1"/>
  <c r="E5" i="5"/>
  <c r="C41" i="5" l="1"/>
  <c r="AC39" i="5"/>
  <c r="AA39" i="5"/>
  <c r="Z39" i="5"/>
  <c r="AB39" i="5"/>
  <c r="X11" i="5"/>
  <c r="AA11" i="5"/>
  <c r="AB25" i="3"/>
  <c r="AA25" i="3"/>
  <c r="AJ25" i="3"/>
  <c r="X31" i="3" l="1"/>
  <c r="Y31" i="3"/>
  <c r="W31" i="3" s="1"/>
  <c r="Z31" i="3"/>
  <c r="AB31" i="3"/>
  <c r="AA31" i="3"/>
  <c r="AC31" i="3"/>
  <c r="AD31" i="3"/>
  <c r="AF31" i="3"/>
  <c r="AG31" i="3"/>
  <c r="AE31" i="3" s="1"/>
  <c r="AH31" i="3"/>
  <c r="AJ31" i="3"/>
  <c r="AI31" i="3"/>
  <c r="AK31" i="3"/>
  <c r="AL31" i="3"/>
  <c r="X32" i="3"/>
  <c r="Y32" i="3"/>
  <c r="W32" i="3" s="1"/>
  <c r="Z32" i="3"/>
  <c r="AB32" i="3"/>
  <c r="AA32" i="3"/>
  <c r="AC32" i="3"/>
  <c r="AD32" i="3"/>
  <c r="AF32" i="3"/>
  <c r="AG32" i="3"/>
  <c r="AE32" i="3" s="1"/>
  <c r="AH32" i="3"/>
  <c r="AJ32" i="3"/>
  <c r="AI32" i="3"/>
  <c r="AK32" i="3"/>
  <c r="AL32" i="3"/>
  <c r="X33" i="3"/>
  <c r="Y33" i="3"/>
  <c r="W33" i="3" s="1"/>
  <c r="Z33" i="3"/>
  <c r="AB33" i="3"/>
  <c r="AA33" i="3"/>
  <c r="AC33" i="3"/>
  <c r="AD33" i="3"/>
  <c r="AF33" i="3"/>
  <c r="AG33" i="3"/>
  <c r="AE33" i="3" s="1"/>
  <c r="AH33" i="3"/>
  <c r="AJ33" i="3"/>
  <c r="AI33" i="3"/>
  <c r="AK33" i="3"/>
  <c r="AL33" i="3"/>
  <c r="X34" i="3"/>
  <c r="Y34" i="3"/>
  <c r="W34" i="3" s="1"/>
  <c r="Z34" i="3"/>
  <c r="AB34" i="3"/>
  <c r="AA34" i="3"/>
  <c r="AC34" i="3"/>
  <c r="AD34" i="3"/>
  <c r="AF34" i="3"/>
  <c r="AG34" i="3"/>
  <c r="AE34" i="3" s="1"/>
  <c r="AH34" i="3"/>
  <c r="AJ34" i="3"/>
  <c r="AI34" i="3"/>
  <c r="AK34" i="3"/>
  <c r="AL34" i="3"/>
  <c r="X35" i="3"/>
  <c r="Y35" i="3"/>
  <c r="W35" i="3" s="1"/>
  <c r="Z35" i="3"/>
  <c r="AB35" i="3"/>
  <c r="AA35" i="3"/>
  <c r="AC35" i="3"/>
  <c r="AD35" i="3"/>
  <c r="AF35" i="3"/>
  <c r="AG35" i="3"/>
  <c r="AE35" i="3" s="1"/>
  <c r="AH35" i="3"/>
  <c r="AJ35" i="3"/>
  <c r="AI35" i="3"/>
  <c r="AK35" i="3"/>
  <c r="AL35" i="3"/>
  <c r="X36" i="3"/>
  <c r="Y36" i="3"/>
  <c r="W36" i="3" s="1"/>
  <c r="Z36" i="3"/>
  <c r="AB36" i="3"/>
  <c r="AA36" i="3"/>
  <c r="AC36" i="3"/>
  <c r="AD36" i="3"/>
  <c r="AF36" i="3"/>
  <c r="AG36" i="3"/>
  <c r="AE36" i="3" s="1"/>
  <c r="AH36" i="3"/>
  <c r="AJ36" i="3"/>
  <c r="AI36" i="3"/>
  <c r="AK36" i="3"/>
  <c r="AL36" i="3"/>
  <c r="AC15" i="3"/>
  <c r="AC16" i="3"/>
  <c r="AC17" i="3"/>
  <c r="AC18" i="3"/>
  <c r="AC19" i="3"/>
  <c r="AC20" i="3"/>
  <c r="AC21" i="3"/>
  <c r="AC14" i="3"/>
  <c r="AB14" i="3"/>
  <c r="AB13" i="3"/>
  <c r="Y13" i="3"/>
  <c r="AB12" i="3"/>
  <c r="Y12" i="3"/>
  <c r="AB21" i="3"/>
  <c r="AB20" i="3"/>
  <c r="AB19" i="3"/>
  <c r="AB18" i="3"/>
  <c r="AB17" i="3"/>
  <c r="AB16" i="3"/>
  <c r="AB15" i="3"/>
  <c r="Y14" i="3"/>
  <c r="AB11" i="3"/>
  <c r="Y11" i="3"/>
  <c r="AB10" i="3"/>
  <c r="Y10" i="3"/>
  <c r="AI26" i="3"/>
  <c r="AI27" i="3"/>
  <c r="AI28" i="3"/>
  <c r="AI29" i="3"/>
  <c r="AI30" i="3"/>
  <c r="AI25" i="3"/>
  <c r="AA26" i="3"/>
  <c r="AA27" i="3"/>
  <c r="AA28" i="3"/>
  <c r="AA29" i="3"/>
  <c r="AA30" i="3"/>
  <c r="AB39" i="3" l="1"/>
  <c r="AF26" i="3"/>
  <c r="AH26" i="3"/>
  <c r="AJ26" i="3"/>
  <c r="AK26" i="3"/>
  <c r="AL26" i="3"/>
  <c r="AF27" i="3"/>
  <c r="AH27" i="3"/>
  <c r="AJ27" i="3"/>
  <c r="AK27" i="3"/>
  <c r="AL27" i="3"/>
  <c r="AF28" i="3"/>
  <c r="AH28" i="3"/>
  <c r="AJ28" i="3"/>
  <c r="AK28" i="3"/>
  <c r="AL28" i="3"/>
  <c r="AF29" i="3"/>
  <c r="AH29" i="3"/>
  <c r="AJ29" i="3"/>
  <c r="AK29" i="3"/>
  <c r="AL29" i="3"/>
  <c r="AF30" i="3"/>
  <c r="AH30" i="3"/>
  <c r="AJ30" i="3"/>
  <c r="AK30" i="3"/>
  <c r="AL30" i="3"/>
  <c r="AL25" i="3"/>
  <c r="AD25" i="3"/>
  <c r="AD26" i="3"/>
  <c r="AK25" i="3"/>
  <c r="AH25" i="3"/>
  <c r="AF25" i="3"/>
  <c r="AD27" i="3"/>
  <c r="AD28" i="3"/>
  <c r="AD29" i="3"/>
  <c r="AD30" i="3"/>
  <c r="X26" i="3"/>
  <c r="X25" i="3"/>
  <c r="AC26" i="3"/>
  <c r="AB26" i="3"/>
  <c r="Z26" i="3"/>
  <c r="X27" i="3"/>
  <c r="Z27" i="3"/>
  <c r="AB27" i="3"/>
  <c r="AC27" i="3"/>
  <c r="X28" i="3"/>
  <c r="Z28" i="3"/>
  <c r="AB28" i="3"/>
  <c r="AC28" i="3"/>
  <c r="X29" i="3"/>
  <c r="Z29" i="3"/>
  <c r="AB29" i="3"/>
  <c r="AC29" i="3"/>
  <c r="X30" i="3"/>
  <c r="Z30" i="3"/>
  <c r="AB30" i="3"/>
  <c r="AC30" i="3"/>
  <c r="AC25" i="3"/>
  <c r="Z25" i="3"/>
  <c r="AC39" i="3" l="1"/>
  <c r="AA39" i="3"/>
  <c r="W39" i="3"/>
  <c r="C41" i="3"/>
  <c r="Y39" i="3"/>
  <c r="B40" i="3"/>
  <c r="AI39" i="3"/>
  <c r="AD39" i="3"/>
  <c r="AI38" i="3"/>
  <c r="AD38" i="3"/>
  <c r="Y21" i="3"/>
  <c r="Y20" i="3"/>
  <c r="Y19" i="3"/>
  <c r="Y18" i="3"/>
  <c r="Y17" i="3"/>
  <c r="Y16" i="3"/>
  <c r="Y15" i="3"/>
  <c r="Z39" i="3" l="1"/>
  <c r="X39" i="3"/>
  <c r="Y26" i="3"/>
  <c r="W26" i="3" s="1"/>
  <c r="AG28" i="3"/>
  <c r="AE28" i="3" s="1"/>
  <c r="Y30" i="3"/>
  <c r="W30" i="3" s="1"/>
  <c r="Y25" i="3"/>
  <c r="W25" i="3" s="1"/>
  <c r="AG30" i="3"/>
  <c r="AE30" i="3" s="1"/>
  <c r="Y29" i="3"/>
  <c r="W29" i="3" s="1"/>
  <c r="AG25" i="3"/>
  <c r="AE25" i="3" s="1"/>
  <c r="AG27" i="3"/>
  <c r="AE27" i="3" s="1"/>
  <c r="Y27" i="3"/>
  <c r="W27" i="3" s="1"/>
  <c r="AG26" i="3"/>
  <c r="AE26" i="3" s="1"/>
  <c r="AG29" i="3"/>
  <c r="AE29" i="3" s="1"/>
  <c r="Y28" i="3"/>
  <c r="W28" i="3" s="1"/>
  <c r="X11" i="3"/>
  <c r="AA11" i="3"/>
</calcChain>
</file>

<file path=xl/sharedStrings.xml><?xml version="1.0" encoding="utf-8"?>
<sst xmlns="http://schemas.openxmlformats.org/spreadsheetml/2006/main" count="1423" uniqueCount="789">
  <si>
    <t>学校名</t>
    <rPh sb="0" eb="3">
      <t>ガッコウメイ</t>
    </rPh>
    <phoneticPr fontId="1"/>
  </si>
  <si>
    <t>地区名</t>
    <rPh sb="0" eb="3">
      <t>チクメイ</t>
    </rPh>
    <phoneticPr fontId="1"/>
  </si>
  <si>
    <t>地区</t>
    <rPh sb="0" eb="2">
      <t>チク</t>
    </rPh>
    <phoneticPr fontId="1"/>
  </si>
  <si>
    <t>学校所在地</t>
    <rPh sb="0" eb="2">
      <t>ガッコウ</t>
    </rPh>
    <rPh sb="2" eb="5">
      <t>ショザイチ</t>
    </rPh>
    <phoneticPr fontId="1"/>
  </si>
  <si>
    <t>電話番号</t>
    <rPh sb="0" eb="2">
      <t>デンワ</t>
    </rPh>
    <rPh sb="2" eb="4">
      <t>バンゴウ</t>
    </rPh>
    <phoneticPr fontId="1"/>
  </si>
  <si>
    <t>位</t>
    <rPh sb="0" eb="1">
      <t>イ</t>
    </rPh>
    <phoneticPr fontId="1"/>
  </si>
  <si>
    <t>氏名</t>
    <rPh sb="0" eb="2">
      <t>シメイ</t>
    </rPh>
    <phoneticPr fontId="1"/>
  </si>
  <si>
    <t>学年</t>
    <rPh sb="0" eb="2">
      <t>ガクネン</t>
    </rPh>
    <phoneticPr fontId="1"/>
  </si>
  <si>
    <t>監督</t>
    <rPh sb="0" eb="2">
      <t>カントク</t>
    </rPh>
    <phoneticPr fontId="1"/>
  </si>
  <si>
    <t>アドバイザー</t>
    <phoneticPr fontId="1"/>
  </si>
  <si>
    <t>選手１</t>
    <rPh sb="0" eb="2">
      <t>センシュ</t>
    </rPh>
    <phoneticPr fontId="1"/>
  </si>
  <si>
    <t>選手２</t>
    <rPh sb="0" eb="2">
      <t>センシュ</t>
    </rPh>
    <phoneticPr fontId="1"/>
  </si>
  <si>
    <t>選手３</t>
    <rPh sb="0" eb="2">
      <t>センシュ</t>
    </rPh>
    <phoneticPr fontId="1"/>
  </si>
  <si>
    <t>選手４</t>
    <rPh sb="0" eb="2">
      <t>センシュ</t>
    </rPh>
    <phoneticPr fontId="1"/>
  </si>
  <si>
    <t>選手５</t>
    <rPh sb="0" eb="2">
      <t>センシュ</t>
    </rPh>
    <phoneticPr fontId="1"/>
  </si>
  <si>
    <t>選手６</t>
    <rPh sb="0" eb="2">
      <t>センシュ</t>
    </rPh>
    <phoneticPr fontId="1"/>
  </si>
  <si>
    <t>選手７</t>
    <rPh sb="0" eb="2">
      <t>センシュ</t>
    </rPh>
    <phoneticPr fontId="1"/>
  </si>
  <si>
    <t>選手８</t>
    <rPh sb="0" eb="2">
      <t>センシュ</t>
    </rPh>
    <phoneticPr fontId="1"/>
  </si>
  <si>
    <t>　上記の選手を登録し、大会に参加することを認めます。またプログラム作成及び成績上位者の報道発表における個人情報記載について本人及び保護者の同意を得ています。</t>
    <phoneticPr fontId="1"/>
  </si>
  <si>
    <t>地区ランク</t>
    <rPh sb="0" eb="2">
      <t>チク</t>
    </rPh>
    <phoneticPr fontId="1"/>
  </si>
  <si>
    <t>監督名</t>
    <phoneticPr fontId="3"/>
  </si>
  <si>
    <t>学年</t>
    <phoneticPr fontId="3"/>
  </si>
  <si>
    <t>アドバイザー</t>
    <phoneticPr fontId="3"/>
  </si>
  <si>
    <t>監督名</t>
    <rPh sb="0" eb="2">
      <t>カントク</t>
    </rPh>
    <rPh sb="2" eb="3">
      <t>メイ</t>
    </rPh>
    <phoneticPr fontId="1"/>
  </si>
  <si>
    <t>【団体】</t>
    <rPh sb="1" eb="3">
      <t>ダンタイ</t>
    </rPh>
    <phoneticPr fontId="1"/>
  </si>
  <si>
    <t>男子</t>
    <rPh sb="0" eb="2">
      <t>ダンシ</t>
    </rPh>
    <phoneticPr fontId="1"/>
  </si>
  <si>
    <t>女子</t>
    <rPh sb="0" eb="2">
      <t>ジョシ</t>
    </rPh>
    <phoneticPr fontId="1"/>
  </si>
  <si>
    <t>男子団体</t>
    <rPh sb="0" eb="2">
      <t>ダンシ</t>
    </rPh>
    <rPh sb="2" eb="4">
      <t>ダンタイ</t>
    </rPh>
    <phoneticPr fontId="1"/>
  </si>
  <si>
    <t>女子団体</t>
    <rPh sb="0" eb="2">
      <t>ジョシ</t>
    </rPh>
    <rPh sb="2" eb="4">
      <t>ダンタイ</t>
    </rPh>
    <phoneticPr fontId="1"/>
  </si>
  <si>
    <t>女子個人</t>
    <rPh sb="0" eb="2">
      <t>ジョシ</t>
    </rPh>
    <rPh sb="2" eb="4">
      <t>コジン</t>
    </rPh>
    <phoneticPr fontId="1"/>
  </si>
  <si>
    <t>番号</t>
    <rPh sb="0" eb="2">
      <t>バンゴウ</t>
    </rPh>
    <phoneticPr fontId="1"/>
  </si>
  <si>
    <t>男子個人</t>
    <rPh sb="0" eb="2">
      <t>ダンシ</t>
    </rPh>
    <rPh sb="2" eb="4">
      <t>コジン</t>
    </rPh>
    <phoneticPr fontId="1"/>
  </si>
  <si>
    <t>選手</t>
    <rPh sb="0" eb="2">
      <t>センシュ</t>
    </rPh>
    <phoneticPr fontId="1"/>
  </si>
  <si>
    <t>内部・外部</t>
    <rPh sb="0" eb="2">
      <t>ナイブ</t>
    </rPh>
    <rPh sb="3" eb="5">
      <t>ガイブ</t>
    </rPh>
    <phoneticPr fontId="1"/>
  </si>
  <si>
    <t>岡山市立</t>
    <rPh sb="0" eb="2">
      <t>オカヤマ</t>
    </rPh>
    <rPh sb="2" eb="4">
      <t>シリツ</t>
    </rPh>
    <phoneticPr fontId="1"/>
  </si>
  <si>
    <t>備前西</t>
    <rPh sb="0" eb="2">
      <t>ビゼン</t>
    </rPh>
    <rPh sb="2" eb="3">
      <t>ニシ</t>
    </rPh>
    <phoneticPr fontId="1"/>
  </si>
  <si>
    <t>印</t>
    <rPh sb="0" eb="1">
      <t>イン</t>
    </rPh>
    <phoneticPr fontId="1"/>
  </si>
  <si>
    <t>学校番号</t>
    <rPh sb="0" eb="2">
      <t>ガッコウ</t>
    </rPh>
    <rPh sb="2" eb="4">
      <t>バンゴウ</t>
    </rPh>
    <phoneticPr fontId="1"/>
  </si>
  <si>
    <t>地区番号</t>
    <rPh sb="0" eb="2">
      <t>チク</t>
    </rPh>
    <rPh sb="2" eb="4">
      <t>バンゴウ</t>
    </rPh>
    <phoneticPr fontId="1"/>
  </si>
  <si>
    <t>【団体戦】</t>
    <phoneticPr fontId="1"/>
  </si>
  <si>
    <t>【個人戦】</t>
    <rPh sb="1" eb="4">
      <t>コジンセン</t>
    </rPh>
    <phoneticPr fontId="1"/>
  </si>
  <si>
    <t xml:space="preserve">  Ｖ列から右側の列を触らないでください。よろしくお願いします。</t>
    <rPh sb="3" eb="4">
      <t>レツ</t>
    </rPh>
    <rPh sb="6" eb="8">
      <t>ミギガワ</t>
    </rPh>
    <rPh sb="9" eb="10">
      <t>レツ</t>
    </rPh>
    <rPh sb="11" eb="12">
      <t>サワ</t>
    </rPh>
    <rPh sb="26" eb="27">
      <t>ネガ</t>
    </rPh>
    <phoneticPr fontId="1"/>
  </si>
  <si>
    <t>岡山操山</t>
  </si>
  <si>
    <t>703-8573</t>
  </si>
  <si>
    <t>足守</t>
  </si>
  <si>
    <t>701-1462</t>
  </si>
  <si>
    <t>岡輝</t>
  </si>
  <si>
    <t>700-0867</t>
  </si>
  <si>
    <t>中山</t>
  </si>
  <si>
    <t>701-1214</t>
  </si>
  <si>
    <t>石井</t>
  </si>
  <si>
    <t>700-0051</t>
  </si>
  <si>
    <t>高松</t>
  </si>
  <si>
    <t>701-1334</t>
  </si>
  <si>
    <t>建部</t>
  </si>
  <si>
    <t>709-3142</t>
  </si>
  <si>
    <t>御南</t>
  </si>
  <si>
    <t>700-0951</t>
  </si>
  <si>
    <t>京山</t>
  </si>
  <si>
    <t>700-0087</t>
  </si>
  <si>
    <t>岡北</t>
  </si>
  <si>
    <t>700-0081</t>
  </si>
  <si>
    <t>吉備</t>
  </si>
  <si>
    <t>701-0153</t>
  </si>
  <si>
    <t>岡山中央</t>
  </si>
  <si>
    <t>700-0818</t>
  </si>
  <si>
    <t>桑田</t>
  </si>
  <si>
    <t>700-0983</t>
  </si>
  <si>
    <t>御津</t>
  </si>
  <si>
    <t>709-2121</t>
  </si>
  <si>
    <t>岡山後楽館</t>
  </si>
  <si>
    <t>700-0807</t>
  </si>
  <si>
    <t>香和</t>
  </si>
  <si>
    <t>701-1143</t>
  </si>
  <si>
    <t>竜操</t>
  </si>
  <si>
    <t>703-8231</t>
  </si>
  <si>
    <t>操山</t>
  </si>
  <si>
    <t>703-8236</t>
  </si>
  <si>
    <t>高島</t>
  </si>
  <si>
    <t>703-8206</t>
  </si>
  <si>
    <t>緑ヶ丘</t>
  </si>
  <si>
    <t>703-8282</t>
  </si>
  <si>
    <t>操南</t>
  </si>
  <si>
    <t>702-8006</t>
  </si>
  <si>
    <t>東山</t>
  </si>
  <si>
    <t>703-8295</t>
  </si>
  <si>
    <t>富山</t>
  </si>
  <si>
    <t>703-8261</t>
  </si>
  <si>
    <t>旭東</t>
  </si>
  <si>
    <t>704-8172</t>
  </si>
  <si>
    <t>上南</t>
  </si>
  <si>
    <t>704-8196</t>
  </si>
  <si>
    <t>704-8134</t>
  </si>
  <si>
    <t>西大寺</t>
  </si>
  <si>
    <t>704-8112</t>
  </si>
  <si>
    <t>瀬戸</t>
  </si>
  <si>
    <t>709-0861</t>
  </si>
  <si>
    <t>上道</t>
  </si>
  <si>
    <t>709-0632</t>
  </si>
  <si>
    <t>光南台</t>
  </si>
  <si>
    <t>702-8013</t>
  </si>
  <si>
    <t>灘崎</t>
  </si>
  <si>
    <t>709-1215</t>
  </si>
  <si>
    <t>妹尾</t>
  </si>
  <si>
    <t>701-0205</t>
  </si>
  <si>
    <t>福南</t>
  </si>
  <si>
    <t>702-8054</t>
  </si>
  <si>
    <t>芳田</t>
  </si>
  <si>
    <t>700-0956</t>
  </si>
  <si>
    <t>興除</t>
  </si>
  <si>
    <t>701-0213</t>
  </si>
  <si>
    <t>藤田</t>
  </si>
  <si>
    <t>701-0221</t>
  </si>
  <si>
    <t>芳泉</t>
  </si>
  <si>
    <t>702-8027</t>
  </si>
  <si>
    <t>福浜</t>
  </si>
  <si>
    <t>702-8036</t>
  </si>
  <si>
    <t>福田</t>
  </si>
  <si>
    <t>701-0202</t>
  </si>
  <si>
    <t>岡山県立</t>
    <rPh sb="0" eb="2">
      <t>オカヤマ</t>
    </rPh>
    <rPh sb="2" eb="4">
      <t>ケンリツ</t>
    </rPh>
    <phoneticPr fontId="1"/>
  </si>
  <si>
    <t>岡山市北区大井360</t>
  </si>
  <si>
    <t>岡山市北区岡町12-17</t>
  </si>
  <si>
    <t>岡山市北区辛川市場159</t>
  </si>
  <si>
    <t>岡山市北区下伊福上町10-9</t>
  </si>
  <si>
    <t>岡山市北区高松原古才30</t>
  </si>
  <si>
    <t>岡山市北区建部町建部上734</t>
  </si>
  <si>
    <t>岡山市北区田中581</t>
  </si>
  <si>
    <t>岡山市北区津島京町1-7-1</t>
  </si>
  <si>
    <t>岡山市北区津島東1-1-1</t>
  </si>
  <si>
    <t>岡山市北区庭瀬103</t>
  </si>
  <si>
    <t>岡山市北区蕃山町6-10</t>
  </si>
  <si>
    <t>岡山市北区東島田町2-3-35</t>
  </si>
  <si>
    <t>岡山市北区御津宇垣1227</t>
  </si>
  <si>
    <t>岡山市北区南方1-3-15</t>
  </si>
  <si>
    <t>岡山市北区吉宗590</t>
  </si>
  <si>
    <t>岡山市中区赤田188-1</t>
  </si>
  <si>
    <t>岡山市中区国富3-11-1</t>
  </si>
  <si>
    <t>岡山市中区賞田190-1</t>
  </si>
  <si>
    <t>岡山市中区平井2-2572</t>
  </si>
  <si>
    <t>岡山市中区藤崎130-2</t>
  </si>
  <si>
    <t>岡山市中区御幸町13-3</t>
  </si>
  <si>
    <t>岡山市中区海吉1462-5</t>
  </si>
  <si>
    <t>岡山市東区大多羅町276</t>
  </si>
  <si>
    <t>岡山市東区金田722</t>
  </si>
  <si>
    <t>岡山市東区北幸田509-1</t>
  </si>
  <si>
    <t>岡山市東区西大寺上1-20-60</t>
  </si>
  <si>
    <t>岡山市東区瀬戸町瀬戸444</t>
  </si>
  <si>
    <t>岡山市東区南古都714</t>
  </si>
  <si>
    <t>岡山市南区飽浦390</t>
  </si>
  <si>
    <t>岡山市南区片岡770</t>
  </si>
  <si>
    <t>岡山市南区妹尾1212</t>
  </si>
  <si>
    <t>岡山市南区築港ひかり町10-35</t>
  </si>
  <si>
    <t>岡山市南区当新田468-1</t>
  </si>
  <si>
    <t>岡山市南区中畦589-4</t>
  </si>
  <si>
    <t>岡山市南区藤田400</t>
  </si>
  <si>
    <t>岡山市南区芳泉3-2-1</t>
  </si>
  <si>
    <t>岡山市南区三浜町2-3-26</t>
  </si>
  <si>
    <t>岡山市南区山田544-3</t>
  </si>
  <si>
    <t>岡山市中区浜412</t>
    <rPh sb="0" eb="3">
      <t>オカヤマシ</t>
    </rPh>
    <phoneticPr fontId="1"/>
  </si>
  <si>
    <t>倉敷天城</t>
  </si>
  <si>
    <t>710-0132</t>
  </si>
  <si>
    <t>東</t>
  </si>
  <si>
    <t>710-0003</t>
  </si>
  <si>
    <t>西</t>
  </si>
  <si>
    <t>710-0815</t>
  </si>
  <si>
    <t>南</t>
  </si>
  <si>
    <t>710-0845</t>
  </si>
  <si>
    <t>北</t>
  </si>
  <si>
    <t>710-0016</t>
  </si>
  <si>
    <t>多津美</t>
  </si>
  <si>
    <t>710-0031</t>
  </si>
  <si>
    <t>新田</t>
  </si>
  <si>
    <t>710-0038</t>
  </si>
  <si>
    <t>東陽</t>
  </si>
  <si>
    <t>710-0021</t>
  </si>
  <si>
    <t>庄</t>
  </si>
  <si>
    <t>701-0111</t>
  </si>
  <si>
    <t>倉敷第一</t>
  </si>
  <si>
    <t>710-0807</t>
  </si>
  <si>
    <t>712-8046</t>
  </si>
  <si>
    <t>福田南</t>
  </si>
  <si>
    <t>水島</t>
  </si>
  <si>
    <t>712-8062</t>
  </si>
  <si>
    <t>連島</t>
  </si>
  <si>
    <t>712-8014</t>
  </si>
  <si>
    <t>連島南</t>
  </si>
  <si>
    <t>712-8006</t>
  </si>
  <si>
    <t>味野</t>
  </si>
  <si>
    <t>711-0913</t>
  </si>
  <si>
    <t>下津井</t>
  </si>
  <si>
    <t>711-0926</t>
  </si>
  <si>
    <t>児島</t>
  </si>
  <si>
    <t>711-0911</t>
  </si>
  <si>
    <t>琴浦</t>
  </si>
  <si>
    <t>711-0906</t>
  </si>
  <si>
    <t>郷内</t>
  </si>
  <si>
    <t>710-0142</t>
  </si>
  <si>
    <t>玉島東</t>
  </si>
  <si>
    <t>713-8102</t>
  </si>
  <si>
    <t>玉島西</t>
  </si>
  <si>
    <t>713-8123</t>
  </si>
  <si>
    <t>玉島北</t>
  </si>
  <si>
    <t>713-8113</t>
  </si>
  <si>
    <t>黒崎</t>
  </si>
  <si>
    <t>713-8126</t>
  </si>
  <si>
    <t>船穂</t>
  </si>
  <si>
    <t>710-0261</t>
  </si>
  <si>
    <t>真備東</t>
  </si>
  <si>
    <t>710-1312</t>
  </si>
  <si>
    <t>真備</t>
  </si>
  <si>
    <t>710-1301</t>
  </si>
  <si>
    <t>倉敷市立</t>
    <rPh sb="0" eb="2">
      <t>クラシキ</t>
    </rPh>
    <rPh sb="2" eb="4">
      <t>シリツ</t>
    </rPh>
    <phoneticPr fontId="1"/>
  </si>
  <si>
    <t>倉敷市藤戸町天城269</t>
    <rPh sb="0" eb="3">
      <t>クラシキシ</t>
    </rPh>
    <phoneticPr fontId="1"/>
  </si>
  <si>
    <t>備南東</t>
    <rPh sb="0" eb="2">
      <t>ビナン</t>
    </rPh>
    <rPh sb="2" eb="3">
      <t>ヒガシ</t>
    </rPh>
    <phoneticPr fontId="1"/>
  </si>
  <si>
    <t>津山</t>
  </si>
  <si>
    <t>708-0051</t>
  </si>
  <si>
    <t>津山東</t>
  </si>
  <si>
    <t>708-1126</t>
  </si>
  <si>
    <t>中道</t>
  </si>
  <si>
    <t>708-0804</t>
  </si>
  <si>
    <t>北陵</t>
  </si>
  <si>
    <t>708-0806</t>
  </si>
  <si>
    <t>鶴山</t>
  </si>
  <si>
    <t>708-0004</t>
  </si>
  <si>
    <t>津山西</t>
  </si>
  <si>
    <t>708-0013</t>
  </si>
  <si>
    <t>加茂</t>
  </si>
  <si>
    <t>709-3923</t>
  </si>
  <si>
    <t>勝北</t>
  </si>
  <si>
    <t>708-1211</t>
  </si>
  <si>
    <t>久米</t>
  </si>
  <si>
    <t>709-4616</t>
  </si>
  <si>
    <t>津山市椿高下62</t>
    <rPh sb="0" eb="3">
      <t>ツヤマシ</t>
    </rPh>
    <phoneticPr fontId="1"/>
  </si>
  <si>
    <t>美作</t>
  </si>
  <si>
    <t>美作</t>
    <rPh sb="0" eb="2">
      <t>ミマサカ</t>
    </rPh>
    <phoneticPr fontId="1"/>
  </si>
  <si>
    <t>津山市立</t>
    <rPh sb="0" eb="2">
      <t>ツヤマ</t>
    </rPh>
    <rPh sb="2" eb="3">
      <t>シ</t>
    </rPh>
    <rPh sb="3" eb="4">
      <t>タ</t>
    </rPh>
    <phoneticPr fontId="1"/>
  </si>
  <si>
    <t>宇野</t>
  </si>
  <si>
    <t>706-0002</t>
  </si>
  <si>
    <t>玉</t>
  </si>
  <si>
    <t>706-0013</t>
  </si>
  <si>
    <t>日比</t>
  </si>
  <si>
    <t>706-0021</t>
  </si>
  <si>
    <t>山田</t>
  </si>
  <si>
    <t>706-0315</t>
  </si>
  <si>
    <t>荘内</t>
  </si>
  <si>
    <t>706-0143</t>
  </si>
  <si>
    <t>八浜</t>
  </si>
  <si>
    <t>706-0221</t>
  </si>
  <si>
    <t>東児</t>
  </si>
  <si>
    <t>706-0301</t>
  </si>
  <si>
    <t>玉野市立</t>
    <rPh sb="0" eb="2">
      <t>タマノ</t>
    </rPh>
    <rPh sb="2" eb="4">
      <t>シリツ</t>
    </rPh>
    <phoneticPr fontId="1"/>
  </si>
  <si>
    <t>笠岡東</t>
  </si>
  <si>
    <t>714-0031</t>
  </si>
  <si>
    <t>笠岡西</t>
  </si>
  <si>
    <t>714-0081</t>
  </si>
  <si>
    <t>金浦</t>
  </si>
  <si>
    <t>714-0074</t>
  </si>
  <si>
    <t>新吉</t>
  </si>
  <si>
    <t>714-0007</t>
  </si>
  <si>
    <t>大島</t>
  </si>
  <si>
    <t>714-0033</t>
  </si>
  <si>
    <t>神島外</t>
  </si>
  <si>
    <t>714-0034</t>
  </si>
  <si>
    <t>白石</t>
  </si>
  <si>
    <t>714-0036</t>
  </si>
  <si>
    <t>北木</t>
  </si>
  <si>
    <t>714-0301</t>
  </si>
  <si>
    <t>真鍋</t>
  </si>
  <si>
    <t>714-0037</t>
  </si>
  <si>
    <t>小北</t>
  </si>
  <si>
    <t>714-0002</t>
  </si>
  <si>
    <t>笠岡市立</t>
    <rPh sb="0" eb="2">
      <t>カサオカ</t>
    </rPh>
    <rPh sb="2" eb="4">
      <t>シリツ</t>
    </rPh>
    <phoneticPr fontId="1"/>
  </si>
  <si>
    <t>備南西</t>
    <rPh sb="0" eb="2">
      <t>ビナン</t>
    </rPh>
    <rPh sb="2" eb="3">
      <t>ニシ</t>
    </rPh>
    <phoneticPr fontId="1"/>
  </si>
  <si>
    <t>笠岡市矢掛町中学校組合立</t>
    <rPh sb="11" eb="12">
      <t>タ</t>
    </rPh>
    <phoneticPr fontId="1"/>
  </si>
  <si>
    <t>高屋</t>
  </si>
  <si>
    <t>715-0024</t>
  </si>
  <si>
    <t>木之子</t>
  </si>
  <si>
    <t>715-0004</t>
  </si>
  <si>
    <t>井原</t>
  </si>
  <si>
    <t>715-0006</t>
  </si>
  <si>
    <t>芳井</t>
  </si>
  <si>
    <t>714-2111</t>
  </si>
  <si>
    <t>美星</t>
  </si>
  <si>
    <t>714-1415</t>
  </si>
  <si>
    <t>井原市立</t>
    <rPh sb="0" eb="2">
      <t>イバラ</t>
    </rPh>
    <rPh sb="2" eb="4">
      <t>シリツ</t>
    </rPh>
    <phoneticPr fontId="1"/>
  </si>
  <si>
    <t>総社東</t>
  </si>
  <si>
    <t>719-1125</t>
  </si>
  <si>
    <t>総社西</t>
  </si>
  <si>
    <t>719-1136</t>
  </si>
  <si>
    <t>総社</t>
  </si>
  <si>
    <t>719-1142</t>
  </si>
  <si>
    <t>昭和</t>
  </si>
  <si>
    <t>719-1311</t>
  </si>
  <si>
    <t>総社市立</t>
    <rPh sb="0" eb="2">
      <t>ソウジャ</t>
    </rPh>
    <rPh sb="2" eb="4">
      <t>シリツ</t>
    </rPh>
    <phoneticPr fontId="1"/>
  </si>
  <si>
    <t>高梁</t>
  </si>
  <si>
    <t>716-0062</t>
  </si>
  <si>
    <t>高梁東</t>
  </si>
  <si>
    <t>716-0002</t>
  </si>
  <si>
    <t>高梁北</t>
  </si>
  <si>
    <t>719-2121</t>
  </si>
  <si>
    <t>有漢</t>
  </si>
  <si>
    <t>716-1321</t>
  </si>
  <si>
    <t>成羽</t>
  </si>
  <si>
    <t>716-0121</t>
  </si>
  <si>
    <t>川上</t>
  </si>
  <si>
    <t>716-0204</t>
  </si>
  <si>
    <t>高梁市立</t>
    <rPh sb="0" eb="2">
      <t>タカハシ</t>
    </rPh>
    <rPh sb="2" eb="4">
      <t>シリツ</t>
    </rPh>
    <phoneticPr fontId="1"/>
  </si>
  <si>
    <t>備北</t>
    <rPh sb="0" eb="2">
      <t>ビホク</t>
    </rPh>
    <phoneticPr fontId="1"/>
  </si>
  <si>
    <t>新見第一</t>
  </si>
  <si>
    <t>718-0003</t>
  </si>
  <si>
    <t>新見南</t>
  </si>
  <si>
    <t>718-0015</t>
  </si>
  <si>
    <t>大佐</t>
  </si>
  <si>
    <t>719-3504</t>
  </si>
  <si>
    <t>哲多</t>
  </si>
  <si>
    <t>718-0304</t>
  </si>
  <si>
    <t>哲西</t>
  </si>
  <si>
    <t>719-3701</t>
  </si>
  <si>
    <t>新見市立</t>
    <rPh sb="0" eb="2">
      <t>ニイミ</t>
    </rPh>
    <rPh sb="2" eb="4">
      <t>シリツ</t>
    </rPh>
    <phoneticPr fontId="1"/>
  </si>
  <si>
    <t>備前</t>
  </si>
  <si>
    <t>705-0001</t>
  </si>
  <si>
    <t>伊里</t>
  </si>
  <si>
    <t>705-0032</t>
  </si>
  <si>
    <t>三石</t>
  </si>
  <si>
    <t>705-0132</t>
  </si>
  <si>
    <t>日生</t>
  </si>
  <si>
    <t>701-3204</t>
  </si>
  <si>
    <t>吉永</t>
  </si>
  <si>
    <t>709-0226</t>
  </si>
  <si>
    <t>備前市立</t>
    <rPh sb="0" eb="2">
      <t>ビゼン</t>
    </rPh>
    <rPh sb="2" eb="4">
      <t>シリツ</t>
    </rPh>
    <phoneticPr fontId="1"/>
  </si>
  <si>
    <t>備前東</t>
    <rPh sb="0" eb="2">
      <t>ビゼン</t>
    </rPh>
    <rPh sb="2" eb="3">
      <t>ヒガシ</t>
    </rPh>
    <phoneticPr fontId="1"/>
  </si>
  <si>
    <t>牛窓</t>
  </si>
  <si>
    <t>701-4302</t>
  </si>
  <si>
    <t>邑久</t>
  </si>
  <si>
    <t>701-4213</t>
  </si>
  <si>
    <t>長船</t>
  </si>
  <si>
    <t>701-4274</t>
  </si>
  <si>
    <t>瀬戸内市立</t>
    <rPh sb="0" eb="3">
      <t>セトウチ</t>
    </rPh>
    <rPh sb="3" eb="5">
      <t>シリツ</t>
    </rPh>
    <phoneticPr fontId="1"/>
  </si>
  <si>
    <t>高陽</t>
  </si>
  <si>
    <t>709-0817</t>
  </si>
  <si>
    <t>桜が丘</t>
  </si>
  <si>
    <t>709-0802</t>
  </si>
  <si>
    <t>赤坂</t>
  </si>
  <si>
    <t>701-2222</t>
  </si>
  <si>
    <t>磐梨</t>
  </si>
  <si>
    <t>709-0704</t>
  </si>
  <si>
    <t>吉井</t>
  </si>
  <si>
    <t>701-2503</t>
  </si>
  <si>
    <t>赤磐市立</t>
    <rPh sb="0" eb="2">
      <t>アカイワ</t>
    </rPh>
    <rPh sb="2" eb="4">
      <t>シリツ</t>
    </rPh>
    <phoneticPr fontId="1"/>
  </si>
  <si>
    <t>北房</t>
  </si>
  <si>
    <t>716-1411</t>
  </si>
  <si>
    <t>落合</t>
  </si>
  <si>
    <t>719-3155</t>
  </si>
  <si>
    <t>久世</t>
  </si>
  <si>
    <t>719-3227</t>
  </si>
  <si>
    <t>勝山</t>
  </si>
  <si>
    <t>717-0022</t>
  </si>
  <si>
    <t>湯原</t>
  </si>
  <si>
    <t>717-0405</t>
  </si>
  <si>
    <t>蒜山</t>
  </si>
  <si>
    <t>717-0504</t>
  </si>
  <si>
    <t>真庭市立</t>
    <rPh sb="0" eb="2">
      <t>マニワ</t>
    </rPh>
    <rPh sb="2" eb="4">
      <t>シリツ</t>
    </rPh>
    <phoneticPr fontId="1"/>
  </si>
  <si>
    <t>勝田</t>
  </si>
  <si>
    <t>707-0113</t>
  </si>
  <si>
    <t>大原</t>
  </si>
  <si>
    <t>707-0417</t>
  </si>
  <si>
    <t>707-0046</t>
  </si>
  <si>
    <t>作東</t>
  </si>
  <si>
    <t>709-4234</t>
  </si>
  <si>
    <t>英田</t>
  </si>
  <si>
    <t>701-2604</t>
  </si>
  <si>
    <t>美作市立</t>
    <rPh sb="0" eb="2">
      <t>ミマサカ</t>
    </rPh>
    <rPh sb="2" eb="4">
      <t>シリツ</t>
    </rPh>
    <phoneticPr fontId="1"/>
  </si>
  <si>
    <t>金光</t>
  </si>
  <si>
    <t>719-0105</t>
  </si>
  <si>
    <t>鴨方</t>
  </si>
  <si>
    <t>719-0243</t>
  </si>
  <si>
    <t>寄島</t>
  </si>
  <si>
    <t>714-0101</t>
  </si>
  <si>
    <t>浅口市立</t>
    <rPh sb="0" eb="2">
      <t>アサクチ</t>
    </rPh>
    <rPh sb="2" eb="4">
      <t>シリツ</t>
    </rPh>
    <phoneticPr fontId="1"/>
  </si>
  <si>
    <t>備南西</t>
    <rPh sb="0" eb="3">
      <t>ビナンニシ</t>
    </rPh>
    <phoneticPr fontId="1"/>
  </si>
  <si>
    <t>佐伯</t>
  </si>
  <si>
    <t>709-0511</t>
  </si>
  <si>
    <t>和気町矢田223</t>
  </si>
  <si>
    <t>和気</t>
  </si>
  <si>
    <t>709-0413</t>
  </si>
  <si>
    <t>和気町泉375-1</t>
  </si>
  <si>
    <t>和気町立</t>
    <rPh sb="0" eb="2">
      <t>ワケ</t>
    </rPh>
    <rPh sb="2" eb="4">
      <t>チョウリツ</t>
    </rPh>
    <phoneticPr fontId="1"/>
  </si>
  <si>
    <t>備前東</t>
    <rPh sb="0" eb="3">
      <t>ビゼンヒガシ</t>
    </rPh>
    <phoneticPr fontId="1"/>
  </si>
  <si>
    <t>早島</t>
  </si>
  <si>
    <t>701-0304</t>
  </si>
  <si>
    <t>里庄</t>
  </si>
  <si>
    <t>719-0301</t>
  </si>
  <si>
    <t>矢掛</t>
  </si>
  <si>
    <t>714-1201</t>
  </si>
  <si>
    <t>新庄</t>
  </si>
  <si>
    <t>717-0201</t>
  </si>
  <si>
    <t>鏡野</t>
  </si>
  <si>
    <t>708-0324</t>
  </si>
  <si>
    <t>勝央</t>
  </si>
  <si>
    <t>709-4334</t>
  </si>
  <si>
    <t>奈義</t>
  </si>
  <si>
    <t>708-1311</t>
  </si>
  <si>
    <t>西粟倉</t>
  </si>
  <si>
    <t>707-0503</t>
  </si>
  <si>
    <t>久米南</t>
  </si>
  <si>
    <t>709-3614</t>
  </si>
  <si>
    <t>中央</t>
  </si>
  <si>
    <t>709-3717</t>
  </si>
  <si>
    <t>旭</t>
  </si>
  <si>
    <t>709-3404</t>
  </si>
  <si>
    <t>柵原</t>
  </si>
  <si>
    <t>708-1515</t>
  </si>
  <si>
    <t>加賀</t>
  </si>
  <si>
    <t>716-1112</t>
  </si>
  <si>
    <t>早島町立</t>
    <rPh sb="0" eb="2">
      <t>ハヤシマ</t>
    </rPh>
    <rPh sb="2" eb="4">
      <t>チョウリツ</t>
    </rPh>
    <phoneticPr fontId="1"/>
  </si>
  <si>
    <t>里庄町立</t>
    <rPh sb="0" eb="2">
      <t>サトショウ</t>
    </rPh>
    <rPh sb="2" eb="4">
      <t>チョウリツ</t>
    </rPh>
    <phoneticPr fontId="1"/>
  </si>
  <si>
    <t>矢掛町立</t>
    <rPh sb="0" eb="2">
      <t>ヤカゲ</t>
    </rPh>
    <rPh sb="2" eb="4">
      <t>チョウリツ</t>
    </rPh>
    <phoneticPr fontId="1"/>
  </si>
  <si>
    <t>新庄村立</t>
    <rPh sb="0" eb="2">
      <t>シンジョウ</t>
    </rPh>
    <rPh sb="2" eb="4">
      <t>ソンリツ</t>
    </rPh>
    <phoneticPr fontId="1"/>
  </si>
  <si>
    <t>鏡野町立</t>
    <rPh sb="0" eb="2">
      <t>カガミノ</t>
    </rPh>
    <rPh sb="2" eb="4">
      <t>チョウリツ</t>
    </rPh>
    <phoneticPr fontId="1"/>
  </si>
  <si>
    <t>勝央町立</t>
    <rPh sb="0" eb="2">
      <t>ショウオウ</t>
    </rPh>
    <rPh sb="2" eb="4">
      <t>チョウリツ</t>
    </rPh>
    <phoneticPr fontId="1"/>
  </si>
  <si>
    <t>奈義町立</t>
    <rPh sb="0" eb="2">
      <t>ナギ</t>
    </rPh>
    <rPh sb="2" eb="4">
      <t>チョウリツ</t>
    </rPh>
    <phoneticPr fontId="1"/>
  </si>
  <si>
    <t>西粟倉村立</t>
    <rPh sb="0" eb="3">
      <t>ニシアワクラ</t>
    </rPh>
    <rPh sb="3" eb="5">
      <t>ソンリツ</t>
    </rPh>
    <phoneticPr fontId="1"/>
  </si>
  <si>
    <t>久米南町立</t>
    <rPh sb="0" eb="3">
      <t>クメナン</t>
    </rPh>
    <rPh sb="3" eb="5">
      <t>チョウリツ</t>
    </rPh>
    <phoneticPr fontId="1"/>
  </si>
  <si>
    <t>美咲町立</t>
    <rPh sb="0" eb="2">
      <t>ミサキ</t>
    </rPh>
    <rPh sb="2" eb="4">
      <t>チョウリツ</t>
    </rPh>
    <phoneticPr fontId="1"/>
  </si>
  <si>
    <t>吉備中央町立</t>
    <rPh sb="0" eb="4">
      <t>キビチュウオウ</t>
    </rPh>
    <rPh sb="4" eb="6">
      <t>チョウリツ</t>
    </rPh>
    <phoneticPr fontId="1"/>
  </si>
  <si>
    <t>都窪郡早島町早島2180</t>
    <rPh sb="0" eb="3">
      <t>ツクボグン</t>
    </rPh>
    <phoneticPr fontId="1"/>
  </si>
  <si>
    <t>浅口郡里庄町里見2535</t>
    <rPh sb="0" eb="3">
      <t>アサクチグン</t>
    </rPh>
    <phoneticPr fontId="1"/>
  </si>
  <si>
    <t>小田郡矢掛町矢掛2957</t>
    <rPh sb="0" eb="3">
      <t>オダグン</t>
    </rPh>
    <phoneticPr fontId="1"/>
  </si>
  <si>
    <t>真庭郡新庄村2134</t>
    <rPh sb="0" eb="3">
      <t>マニワグン</t>
    </rPh>
    <phoneticPr fontId="1"/>
  </si>
  <si>
    <t>苫田郡鏡野町竹田610</t>
    <rPh sb="0" eb="3">
      <t>トマタグン</t>
    </rPh>
    <phoneticPr fontId="1"/>
  </si>
  <si>
    <t>勝田郡勝央町平1000</t>
    <rPh sb="0" eb="3">
      <t>カツタグン</t>
    </rPh>
    <phoneticPr fontId="1"/>
  </si>
  <si>
    <t>勝田郡奈義町久常193</t>
    <rPh sb="0" eb="3">
      <t>カツタグン</t>
    </rPh>
    <phoneticPr fontId="1"/>
  </si>
  <si>
    <t>英田郡西粟倉村影石108</t>
    <rPh sb="0" eb="3">
      <t>アイダグン</t>
    </rPh>
    <phoneticPr fontId="1"/>
  </si>
  <si>
    <t>久米郡久米南町下弓削440-1</t>
    <rPh sb="0" eb="3">
      <t>クメグン</t>
    </rPh>
    <phoneticPr fontId="1"/>
  </si>
  <si>
    <t>久米郡美咲町原田2130</t>
  </si>
  <si>
    <t>久米郡美咲町西川829-2</t>
  </si>
  <si>
    <t>久米郡美咲町下谷388-2</t>
  </si>
  <si>
    <t>加賀郡吉備中央町湯山1028</t>
    <rPh sb="0" eb="3">
      <t>カガグン</t>
    </rPh>
    <phoneticPr fontId="1"/>
  </si>
  <si>
    <t>備南東</t>
    <rPh sb="0" eb="3">
      <t>ビナンヒガシ</t>
    </rPh>
    <phoneticPr fontId="1"/>
  </si>
  <si>
    <t>倉敷市平田155-100</t>
  </si>
  <si>
    <t>倉敷市日吉町205</t>
  </si>
  <si>
    <t>倉敷市西富井1387</t>
  </si>
  <si>
    <t>倉敷市中庄505</t>
  </si>
  <si>
    <t>倉敷市有城986</t>
  </si>
  <si>
    <t>倉敷市新田2674-3</t>
  </si>
  <si>
    <t>倉敷市高須賀315</t>
  </si>
  <si>
    <t>倉敷市上東812</t>
  </si>
  <si>
    <t>倉敷市西阿知町1070</t>
  </si>
  <si>
    <t>倉敷市福田町古新田533-1</t>
  </si>
  <si>
    <t>倉敷市福田町古新田711-4</t>
  </si>
  <si>
    <t>倉敷市水島北幸町3-1</t>
  </si>
  <si>
    <t>倉敷市連島中央5-6-1</t>
  </si>
  <si>
    <t>倉敷市連島町鶴新田1310</t>
  </si>
  <si>
    <t>倉敷市児島味野4-2-56</t>
  </si>
  <si>
    <t>倉敷市下津井吹上140</t>
  </si>
  <si>
    <t>倉敷市児島小川4-7-34</t>
  </si>
  <si>
    <t>倉敷市児島下の町8-6-6</t>
  </si>
  <si>
    <t>倉敷市林620</t>
  </si>
  <si>
    <t>倉敷市玉島2-21-1</t>
  </si>
  <si>
    <t>倉敷市玉島柏島1548</t>
  </si>
  <si>
    <t>倉敷市玉島八島1529-1</t>
  </si>
  <si>
    <t>倉敷市玉島黒崎6057</t>
  </si>
  <si>
    <t>倉敷市船穂町船穂2817-1</t>
  </si>
  <si>
    <t>倉敷市真備町辻田60-1</t>
  </si>
  <si>
    <t>倉敷市真備町箭田1058</t>
  </si>
  <si>
    <t>津山市押入1110</t>
  </si>
  <si>
    <t>津山市勝部355</t>
  </si>
  <si>
    <t>津山市大田160</t>
  </si>
  <si>
    <t>津山市山北290</t>
  </si>
  <si>
    <t>津山市二宮1256-1</t>
  </si>
  <si>
    <t>津山市加茂町桑原280</t>
  </si>
  <si>
    <t>津山市原371</t>
  </si>
  <si>
    <t>津山市南方中1487-1</t>
  </si>
  <si>
    <t>玉野市築港2-27-1</t>
  </si>
  <si>
    <t>玉野市奥玉1-27-1</t>
  </si>
  <si>
    <t>玉野市和田6-13-1</t>
  </si>
  <si>
    <t>玉野市後閑1995</t>
  </si>
  <si>
    <t>玉野市木目1373</t>
  </si>
  <si>
    <t>玉野市八浜町八浜1438</t>
  </si>
  <si>
    <t>玉野市北方444</t>
  </si>
  <si>
    <t>笠岡市西大島新田15-3</t>
  </si>
  <si>
    <t>笠岡市笠岡3797</t>
  </si>
  <si>
    <t>笠岡市吉浜1830-2</t>
  </si>
  <si>
    <t>笠岡市山口3341</t>
  </si>
  <si>
    <t>笠岡市大島中7291-1</t>
  </si>
  <si>
    <t>笠岡市神島外浦1555</t>
  </si>
  <si>
    <t>笠岡市白石島2482-1</t>
  </si>
  <si>
    <t>笠岡市北木島町13198-1</t>
  </si>
  <si>
    <t>笠岡市真鍋島4240</t>
  </si>
  <si>
    <t>笠岡市笠岡市甲弩1810-3</t>
  </si>
  <si>
    <t>井原市高屋町2-9-1</t>
  </si>
  <si>
    <t>井原市木之子町2957-1</t>
  </si>
  <si>
    <t>井原市西江原町2000</t>
  </si>
  <si>
    <t>井原市芳井町吉井4052</t>
  </si>
  <si>
    <t>井原市美星町星田1</t>
  </si>
  <si>
    <t>総社市井手565</t>
  </si>
  <si>
    <t>総社市駅前1-10-1</t>
  </si>
  <si>
    <t>総社市秦540</t>
  </si>
  <si>
    <t>総社市美袋1636</t>
  </si>
  <si>
    <t>高梁市落合町近似1260-1</t>
  </si>
  <si>
    <t>高梁市津川町今津1908</t>
  </si>
  <si>
    <t>高梁市川面町2302-1</t>
  </si>
  <si>
    <t>高梁市有漢町有漢3406</t>
  </si>
  <si>
    <t>高梁市成羽町成羽601</t>
  </si>
  <si>
    <t>高梁市川上町領家1989-1</t>
  </si>
  <si>
    <t>新見市高尾2364</t>
  </si>
  <si>
    <t>新見市石蟹135</t>
  </si>
  <si>
    <t>新見市大佐永富1745</t>
  </si>
  <si>
    <t>新見市哲多町成松121</t>
  </si>
  <si>
    <t>新見市哲西町矢田3193</t>
  </si>
  <si>
    <t>備前市伊部1857</t>
  </si>
  <si>
    <t>備前市麻宇那1160</t>
  </si>
  <si>
    <t>備前市三石3215</t>
  </si>
  <si>
    <t>備前市日生町日生241-14</t>
  </si>
  <si>
    <t>備前市吉永町岩崎363</t>
  </si>
  <si>
    <t>瀬戸内市牛窓町牛窓6446</t>
  </si>
  <si>
    <t>瀬戸内市邑久町山手2</t>
  </si>
  <si>
    <t>瀬戸内市長船町牛文1010</t>
  </si>
  <si>
    <t>赤磐市上市51</t>
  </si>
  <si>
    <t>赤磐市桜が丘西5-12</t>
  </si>
  <si>
    <t>赤磐市町苅田425-1</t>
  </si>
  <si>
    <t>赤磐市沢原149</t>
  </si>
  <si>
    <t>赤磐市周匝161</t>
  </si>
  <si>
    <t>真庭市上水田2758</t>
  </si>
  <si>
    <t>真庭市下方625</t>
  </si>
  <si>
    <t>真庭市台金屋202</t>
  </si>
  <si>
    <t>真庭市三田190</t>
  </si>
  <si>
    <t>真庭市久見105</t>
  </si>
  <si>
    <t>真庭市蒜山下福田468</t>
  </si>
  <si>
    <t>美作市真加部1575</t>
  </si>
  <si>
    <t>美作市下町350</t>
  </si>
  <si>
    <t>美作市三倉田205</t>
  </si>
  <si>
    <t>美作市江見226-2</t>
  </si>
  <si>
    <t>美作市福本730</t>
  </si>
  <si>
    <t>浅口市金光町占見61-1</t>
  </si>
  <si>
    <t>浅口市鴨方町鴨方780</t>
  </si>
  <si>
    <t>浅口市寄島町7551</t>
  </si>
  <si>
    <t>中学校</t>
    <rPh sb="0" eb="3">
      <t>チュウガッコウ</t>
    </rPh>
    <phoneticPr fontId="1"/>
  </si>
  <si>
    <t>岡山大安寺</t>
  </si>
  <si>
    <t>700-0961</t>
    <phoneticPr fontId="1"/>
  </si>
  <si>
    <t>中等教育学校</t>
    <rPh sb="0" eb="6">
      <t>チュウトウキョウイクガッコウ</t>
    </rPh>
    <phoneticPr fontId="1"/>
  </si>
  <si>
    <t>岡山市北区北長瀬本町19-34</t>
    <phoneticPr fontId="1"/>
  </si>
  <si>
    <t>備前西</t>
    <rPh sb="0" eb="2">
      <t>ビゼン</t>
    </rPh>
    <rPh sb="2" eb="3">
      <t>ニシ</t>
    </rPh>
    <phoneticPr fontId="1"/>
  </si>
  <si>
    <t>中学校</t>
    <rPh sb="0" eb="3">
      <t>チュウガッコウ</t>
    </rPh>
    <phoneticPr fontId="1"/>
  </si>
  <si>
    <t>就実</t>
    <rPh sb="0" eb="2">
      <t>シュウジツ</t>
    </rPh>
    <phoneticPr fontId="1"/>
  </si>
  <si>
    <t>山陽学園</t>
    <rPh sb="0" eb="2">
      <t>サンヨウ</t>
    </rPh>
    <rPh sb="2" eb="4">
      <t>ガクエン</t>
    </rPh>
    <phoneticPr fontId="1"/>
  </si>
  <si>
    <t>岡山</t>
    <rPh sb="0" eb="2">
      <t>オカヤマ</t>
    </rPh>
    <phoneticPr fontId="1"/>
  </si>
  <si>
    <t>岡山聾</t>
    <rPh sb="0" eb="2">
      <t>オカヤマ</t>
    </rPh>
    <rPh sb="2" eb="3">
      <t>ロウ</t>
    </rPh>
    <phoneticPr fontId="1"/>
  </si>
  <si>
    <t>学校</t>
    <rPh sb="0" eb="2">
      <t>ガッコウ</t>
    </rPh>
    <phoneticPr fontId="1"/>
  </si>
  <si>
    <t>岡山理科大学附属</t>
    <rPh sb="0" eb="2">
      <t>オカヤマ</t>
    </rPh>
    <rPh sb="2" eb="4">
      <t>リカ</t>
    </rPh>
    <rPh sb="4" eb="6">
      <t>ダイガク</t>
    </rPh>
    <rPh sb="6" eb="8">
      <t>フゾク</t>
    </rPh>
    <phoneticPr fontId="1"/>
  </si>
  <si>
    <t>岡山大学教育学部附属</t>
    <rPh sb="0" eb="2">
      <t>オカヤマ</t>
    </rPh>
    <rPh sb="2" eb="4">
      <t>ダイガク</t>
    </rPh>
    <rPh sb="4" eb="6">
      <t>キョウイク</t>
    </rPh>
    <rPh sb="6" eb="8">
      <t>ガクブ</t>
    </rPh>
    <rPh sb="8" eb="10">
      <t>フゾク</t>
    </rPh>
    <phoneticPr fontId="1"/>
  </si>
  <si>
    <t>朝日塾</t>
    <rPh sb="0" eb="2">
      <t>アサヒ</t>
    </rPh>
    <rPh sb="2" eb="3">
      <t>ジュク</t>
    </rPh>
    <phoneticPr fontId="1"/>
  </si>
  <si>
    <t>岡山学芸館清秀</t>
    <rPh sb="0" eb="2">
      <t>オカヤマ</t>
    </rPh>
    <rPh sb="2" eb="5">
      <t>ガクゲイカン</t>
    </rPh>
    <rPh sb="5" eb="6">
      <t>キヨ</t>
    </rPh>
    <phoneticPr fontId="1"/>
  </si>
  <si>
    <t>岡山白陵</t>
    <rPh sb="0" eb="2">
      <t>オカヤマ</t>
    </rPh>
    <rPh sb="2" eb="4">
      <t>ハクリョウ</t>
    </rPh>
    <phoneticPr fontId="1"/>
  </si>
  <si>
    <t>備前東</t>
    <rPh sb="0" eb="3">
      <t>ビゼンヒガシ</t>
    </rPh>
    <phoneticPr fontId="1"/>
  </si>
  <si>
    <t>清心</t>
    <rPh sb="0" eb="2">
      <t>セイシン</t>
    </rPh>
    <phoneticPr fontId="1"/>
  </si>
  <si>
    <t>備南東</t>
    <rPh sb="0" eb="3">
      <t>ビナンヒガシ</t>
    </rPh>
    <phoneticPr fontId="1"/>
  </si>
  <si>
    <t>岡山朝鮮</t>
    <rPh sb="0" eb="2">
      <t>オカヤマ</t>
    </rPh>
    <rPh sb="2" eb="4">
      <t>チョウセン</t>
    </rPh>
    <phoneticPr fontId="1"/>
  </si>
  <si>
    <t>金光学園</t>
    <rPh sb="0" eb="2">
      <t>コンコウ</t>
    </rPh>
    <rPh sb="2" eb="4">
      <t>ガクエン</t>
    </rPh>
    <phoneticPr fontId="1"/>
  </si>
  <si>
    <t>備南西</t>
    <rPh sb="0" eb="3">
      <t>ビナンニシ</t>
    </rPh>
    <phoneticPr fontId="1"/>
  </si>
  <si>
    <t>通し番号</t>
    <rPh sb="0" eb="1">
      <t>トオ</t>
    </rPh>
    <rPh sb="2" eb="4">
      <t>バンゴウ</t>
    </rPh>
    <phoneticPr fontId="1"/>
  </si>
  <si>
    <t>学校名1</t>
    <rPh sb="0" eb="3">
      <t>ガッコウメイ</t>
    </rPh>
    <phoneticPr fontId="1"/>
  </si>
  <si>
    <t>学校名2</t>
    <rPh sb="0" eb="3">
      <t>ガッコウメイ</t>
    </rPh>
    <phoneticPr fontId="1"/>
  </si>
  <si>
    <t>学校名3</t>
    <rPh sb="0" eb="3">
      <t>ガッコウメイ</t>
    </rPh>
    <phoneticPr fontId="1"/>
  </si>
  <si>
    <t>郵便番号</t>
    <rPh sb="0" eb="2">
      <t>ユウビン</t>
    </rPh>
    <rPh sb="2" eb="4">
      <t>バンゴウ</t>
    </rPh>
    <phoneticPr fontId="1"/>
  </si>
  <si>
    <t>住所</t>
    <rPh sb="0" eb="2">
      <t>ジュウショ</t>
    </rPh>
    <phoneticPr fontId="1"/>
  </si>
  <si>
    <t>電話番号</t>
    <rPh sb="0" eb="2">
      <t>デンワ</t>
    </rPh>
    <rPh sb="2" eb="4">
      <t>バンゴウ</t>
    </rPh>
    <phoneticPr fontId="1"/>
  </si>
  <si>
    <t>地区</t>
    <rPh sb="0" eb="2">
      <t>チク</t>
    </rPh>
    <phoneticPr fontId="1"/>
  </si>
  <si>
    <t>703-8281</t>
  </si>
  <si>
    <t>700-0817</t>
    <phoneticPr fontId="1"/>
  </si>
  <si>
    <t>岡山市北区弓之町14-23</t>
    <phoneticPr fontId="1"/>
  </si>
  <si>
    <t>703-8275</t>
    <phoneticPr fontId="1"/>
  </si>
  <si>
    <t>岡山市中区門田屋敷2-2-16</t>
    <phoneticPr fontId="1"/>
  </si>
  <si>
    <t>701-0206</t>
    <phoneticPr fontId="1"/>
  </si>
  <si>
    <t>703-8217</t>
    <phoneticPr fontId="1"/>
  </si>
  <si>
    <t>700-0005</t>
    <phoneticPr fontId="1"/>
  </si>
  <si>
    <t>岡山市北区理大町1-1</t>
    <phoneticPr fontId="1"/>
  </si>
  <si>
    <t>(086)256-8517</t>
    <phoneticPr fontId="1"/>
  </si>
  <si>
    <t>709-2136</t>
    <phoneticPr fontId="1"/>
  </si>
  <si>
    <t>岡山市北区御津紙工2590</t>
    <phoneticPr fontId="1"/>
  </si>
  <si>
    <t>704-8502</t>
    <phoneticPr fontId="1"/>
  </si>
  <si>
    <t>709-0715</t>
    <phoneticPr fontId="1"/>
  </si>
  <si>
    <t>赤磐市勢力588</t>
    <phoneticPr fontId="1"/>
  </si>
  <si>
    <t>701-0195</t>
    <phoneticPr fontId="1"/>
  </si>
  <si>
    <t>倉敷市二子1200</t>
    <phoneticPr fontId="1"/>
  </si>
  <si>
    <t>(086)462-1661</t>
    <phoneticPr fontId="1"/>
  </si>
  <si>
    <t>712-8022</t>
    <phoneticPr fontId="1"/>
  </si>
  <si>
    <t>倉敷市水島北緑町2-3</t>
    <phoneticPr fontId="1"/>
  </si>
  <si>
    <t>初中学校</t>
    <rPh sb="0" eb="1">
      <t>ショ</t>
    </rPh>
    <rPh sb="1" eb="2">
      <t>ナカ</t>
    </rPh>
    <rPh sb="2" eb="4">
      <t>ガッコウ</t>
    </rPh>
    <phoneticPr fontId="1"/>
  </si>
  <si>
    <t>浅口市金光町占見新田1350</t>
    <phoneticPr fontId="1"/>
  </si>
  <si>
    <t>719-0104</t>
    <phoneticPr fontId="1"/>
  </si>
  <si>
    <t>(0865)42-3131</t>
    <phoneticPr fontId="1"/>
  </si>
  <si>
    <t>(086)272-0202</t>
    <phoneticPr fontId="1"/>
  </si>
  <si>
    <t>(086)225-1326</t>
  </si>
  <si>
    <t>(086)272-1181</t>
  </si>
  <si>
    <t>(086)282-6336</t>
  </si>
  <si>
    <t>(086)726-0111</t>
  </si>
  <si>
    <t>(086)942-4916</t>
  </si>
  <si>
    <t>(086)995-1255</t>
  </si>
  <si>
    <t>(086)444-8576</t>
  </si>
  <si>
    <t>(086)279-2127</t>
    <phoneticPr fontId="1"/>
  </si>
  <si>
    <t>岡山市中区東山2-13-80</t>
    <phoneticPr fontId="1"/>
  </si>
  <si>
    <t xml:space="preserve"> 岡山市南区箕島1500</t>
    <phoneticPr fontId="1"/>
  </si>
  <si>
    <t>岡山市中区土田51</t>
    <phoneticPr fontId="1"/>
  </si>
  <si>
    <t>岡山市東区西大寺上１-19-19</t>
    <phoneticPr fontId="1"/>
  </si>
  <si>
    <t>国立大学法人</t>
    <rPh sb="0" eb="2">
      <t>コクリツ</t>
    </rPh>
    <rPh sb="2" eb="4">
      <t>ダイガク</t>
    </rPh>
    <rPh sb="4" eb="6">
      <t>ホウジン</t>
    </rPh>
    <phoneticPr fontId="1"/>
  </si>
  <si>
    <t>(086)226-7100</t>
  </si>
  <si>
    <t>(086)225-0151</t>
  </si>
  <si>
    <t>(086)252-3256</t>
  </si>
  <si>
    <t>(086)254-2797</t>
  </si>
  <si>
    <t>(086)252-1165</t>
  </si>
  <si>
    <t>(086)224-5836</t>
  </si>
  <si>
    <t>(086)224-0358</t>
  </si>
  <si>
    <t>(086)262-1178</t>
  </si>
  <si>
    <t>(086)264-5490</t>
  </si>
  <si>
    <t>(086)264-9081</t>
  </si>
  <si>
    <t>(086)272-2168</t>
  </si>
  <si>
    <t>(086)272-2248</t>
  </si>
  <si>
    <t>(086)277-7281</t>
  </si>
  <si>
    <t>(086)277-2812</t>
  </si>
  <si>
    <t>(086)241-3357</t>
  </si>
  <si>
    <t>(086)241-0533</t>
  </si>
  <si>
    <t>(086)267-2046</t>
  </si>
  <si>
    <t>(086)272-9696</t>
  </si>
  <si>
    <t>(086)275-2882</t>
  </si>
  <si>
    <t>(086)942-2644</t>
  </si>
  <si>
    <t>(086)942-3818</t>
  </si>
  <si>
    <t>(086)948-3403</t>
  </si>
  <si>
    <t>(086)946-8102</t>
  </si>
  <si>
    <t>(086)284-0038</t>
  </si>
  <si>
    <t>(086)294-2009</t>
  </si>
  <si>
    <t>(086)287-2052</t>
  </si>
  <si>
    <t>(086)293-0003</t>
  </si>
  <si>
    <t>(086)282-1144</t>
  </si>
  <si>
    <t>(086)282-0370</t>
  </si>
  <si>
    <t>(086)297-2004</t>
  </si>
  <si>
    <t>(086)298-2034</t>
  </si>
  <si>
    <t>(086)295-0250</t>
  </si>
  <si>
    <t>(086)296-2126</t>
  </si>
  <si>
    <t>(086)362-0073</t>
  </si>
  <si>
    <t>(086)272-9836</t>
  </si>
  <si>
    <t>(086)724-0541</t>
  </si>
  <si>
    <t>(086)952-0027</t>
  </si>
  <si>
    <t>(086)722-0517</t>
  </si>
  <si>
    <t>(086)272-5025</t>
  </si>
  <si>
    <t>(086)255-5013</t>
  </si>
  <si>
    <t>(0863)31-4241</t>
  </si>
  <si>
    <t>(0863)31-4211</t>
  </si>
  <si>
    <t>(0863)81-7351</t>
  </si>
  <si>
    <t>(0863)71-1049</t>
  </si>
  <si>
    <t>(0863)51-2044</t>
  </si>
  <si>
    <t>(0863)41-1045</t>
  </si>
  <si>
    <t>(0863)66-5134</t>
  </si>
  <si>
    <t>(086)955-0004</t>
  </si>
  <si>
    <t>(086)957-3014</t>
  </si>
  <si>
    <t>(086)955-3211</t>
  </si>
  <si>
    <t>(086)954-0204</t>
  </si>
  <si>
    <t>(086)995-0004</t>
  </si>
  <si>
    <t>(0866)54-1007</t>
  </si>
  <si>
    <t>(0869)62-0064</t>
  </si>
  <si>
    <t>(0869)64-3365</t>
  </si>
  <si>
    <t>(0869)67-0334</t>
  </si>
  <si>
    <t>(0869)93-1551</t>
  </si>
  <si>
    <t>(0869)84-2049</t>
  </si>
  <si>
    <t>(0869)72-1365</t>
  </si>
  <si>
    <t>(0869)88-1319</t>
  </si>
  <si>
    <t>(0869)22-0016</t>
  </si>
  <si>
    <t>(0869)26-2029</t>
  </si>
  <si>
    <t>(0869)34-2048</t>
  </si>
  <si>
    <t>(086)422-6050</t>
  </si>
  <si>
    <t>(086)422-6030</t>
  </si>
  <si>
    <t>(086)422-4670</t>
  </si>
  <si>
    <t>(086)462-6341</t>
  </si>
  <si>
    <t>(086)429-1222</t>
  </si>
  <si>
    <t>(086)422-4674</t>
  </si>
  <si>
    <t>(086)428-0013</t>
  </si>
  <si>
    <t>(086)462-0334</t>
  </si>
  <si>
    <t>(086)465-2178</t>
  </si>
  <si>
    <t>(086)455-4373</t>
  </si>
  <si>
    <t>(086)455-5671</t>
  </si>
  <si>
    <t>(086)444-5238</t>
  </si>
  <si>
    <t>(086)444-5268</t>
  </si>
  <si>
    <t>(086)448-4552</t>
  </si>
  <si>
    <t>(086)472-2266</t>
  </si>
  <si>
    <t>(086)479-9049</t>
  </si>
  <si>
    <t>(086)473-2721</t>
  </si>
  <si>
    <t>(086)472-4459</t>
  </si>
  <si>
    <t>(086)485-0055</t>
  </si>
  <si>
    <t>(086)522-5157</t>
  </si>
  <si>
    <t>(086)526-3456</t>
  </si>
  <si>
    <t>(086)526-3000</t>
  </si>
  <si>
    <t>(086)528-0302</t>
  </si>
  <si>
    <t>(086)482-0109</t>
  </si>
  <si>
    <t>(086)698-5522</t>
  </si>
  <si>
    <t>(086)698-1151</t>
  </si>
  <si>
    <t>(086)552-2043</t>
  </si>
  <si>
    <t>(086)429-3494</t>
  </si>
  <si>
    <t>(0866)92-0073</t>
  </si>
  <si>
    <t>(0866)92-0317</t>
  </si>
  <si>
    <t>(0866)92-0936</t>
  </si>
  <si>
    <t>(0866)99-1020</t>
  </si>
  <si>
    <t>(0865)67-0531</t>
  </si>
  <si>
    <t>(0865)63-3586</t>
  </si>
  <si>
    <t>(0865)66-0831</t>
  </si>
  <si>
    <t>(0865)65-1009</t>
  </si>
  <si>
    <t>(0865)67-0403</t>
  </si>
  <si>
    <t>(0865)67-2035</t>
  </si>
  <si>
    <t>(0865)68-3042</t>
  </si>
  <si>
    <t>(0865)68-2024</t>
  </si>
  <si>
    <t>(0865)68-3609</t>
  </si>
  <si>
    <t>(0865)64-2004</t>
  </si>
  <si>
    <t>(0865)42-2127</t>
  </si>
  <si>
    <t>(0865)44-3135</t>
  </si>
  <si>
    <t>(0865)54-2017</t>
  </si>
  <si>
    <t>(0865)65-0710</t>
  </si>
  <si>
    <t>(0866)82-0142</t>
  </si>
  <si>
    <t>(0866)62-0314</t>
  </si>
  <si>
    <t>(0866)67-0338</t>
  </si>
  <si>
    <t>(0866)62-3603</t>
  </si>
  <si>
    <t>(0866)72-0059</t>
  </si>
  <si>
    <t>(0866)87-2004</t>
  </si>
  <si>
    <t>(0866)22-2403</t>
  </si>
  <si>
    <t>(0866)22-3025</t>
  </si>
  <si>
    <t>(0866)26-0011</t>
  </si>
  <si>
    <t>(0866)57-2008</t>
  </si>
  <si>
    <t>(0866)42-2176</t>
  </si>
  <si>
    <t>(0866)48-2212</t>
  </si>
  <si>
    <t>(0867)72-0629</t>
  </si>
  <si>
    <t>(0867)76-1003</t>
  </si>
  <si>
    <t>(0867)98-3407</t>
  </si>
  <si>
    <t>(0867)94-2080</t>
  </si>
  <si>
    <t>(0867)96-2181</t>
  </si>
  <si>
    <t>(0868)26-1413</t>
  </si>
  <si>
    <t>(0868)27-0321</t>
  </si>
  <si>
    <t>(0868)22-8231</t>
  </si>
  <si>
    <t>(0868)28-0141</t>
  </si>
  <si>
    <t>(0868)23-6755</t>
  </si>
  <si>
    <t>(0868)42-3031</t>
  </si>
  <si>
    <t>(0868)36-2366</t>
  </si>
  <si>
    <t>(0868)57-2004</t>
  </si>
  <si>
    <t>(0868)22-3301</t>
  </si>
  <si>
    <t>(0867)66-2022</t>
  </si>
  <si>
    <t>(0867)62-2411</t>
  </si>
  <si>
    <t>(0867)56-3012</t>
  </si>
  <si>
    <t>(0867)44-3135</t>
  </si>
  <si>
    <t>(0867)42-0635</t>
  </si>
  <si>
    <t>(0867)52-1105</t>
  </si>
  <si>
    <t>(0866)52-2208</t>
  </si>
  <si>
    <t>(0868)54-0181</t>
  </si>
  <si>
    <t>(0867)27-2029</t>
  </si>
  <si>
    <t>(0868)66-0105</t>
  </si>
  <si>
    <t>(086)728-2921</t>
  </si>
  <si>
    <t>(0868)62-0882</t>
  </si>
  <si>
    <t>(0868)36-3152</t>
  </si>
  <si>
    <t>(0868)38-3148</t>
  </si>
  <si>
    <t>(0868)77-1250</t>
  </si>
  <si>
    <t>(0868)79-2014</t>
  </si>
  <si>
    <t>(0868)78-2211</t>
  </si>
  <si>
    <t>(0868)75-0042</t>
  </si>
  <si>
    <t>(0868)72-1239</t>
  </si>
  <si>
    <t>(0868)74-2009</t>
  </si>
  <si>
    <t>通し番号:</t>
    <rPh sb="0" eb="1">
      <t>トオ</t>
    </rPh>
    <rPh sb="2" eb="4">
      <t>バンゴウ</t>
    </rPh>
    <phoneticPr fontId="1"/>
  </si>
  <si>
    <t>岡山県中学校総合体育大会卓球競技申込書</t>
    <rPh sb="0" eb="3">
      <t>オカヤマケン</t>
    </rPh>
    <rPh sb="3" eb="6">
      <t>チュウガッコウ</t>
    </rPh>
    <rPh sb="6" eb="8">
      <t>ソウゴウ</t>
    </rPh>
    <rPh sb="8" eb="10">
      <t>タイイク</t>
    </rPh>
    <rPh sb="10" eb="12">
      <t>タイカイ</t>
    </rPh>
    <rPh sb="12" eb="14">
      <t>タッキュウ</t>
    </rPh>
    <rPh sb="14" eb="16">
      <t>キョウギ</t>
    </rPh>
    <rPh sb="16" eb="19">
      <t>モウシコミショ</t>
    </rPh>
    <phoneticPr fontId="1"/>
  </si>
  <si>
    <t>　</t>
    <phoneticPr fontId="1"/>
  </si>
  <si>
    <t>岡山市立</t>
    <rPh sb="0" eb="2">
      <t>オカヤマ</t>
    </rPh>
    <rPh sb="2" eb="4">
      <t>シリツ</t>
    </rPh>
    <phoneticPr fontId="1"/>
  </si>
  <si>
    <t>津山第一</t>
    <rPh sb="0" eb="2">
      <t>ツヤマ</t>
    </rPh>
    <rPh sb="2" eb="3">
      <t>ダイ</t>
    </rPh>
    <rPh sb="3" eb="4">
      <t>1</t>
    </rPh>
    <phoneticPr fontId="1"/>
  </si>
  <si>
    <t>712-3456</t>
    <phoneticPr fontId="1"/>
  </si>
  <si>
    <t>倉敷市玉野123-456</t>
    <rPh sb="0" eb="3">
      <t>クラシキシ</t>
    </rPh>
    <rPh sb="3" eb="5">
      <t>タマノ</t>
    </rPh>
    <phoneticPr fontId="1"/>
  </si>
  <si>
    <t>(086)999-9999</t>
    <phoneticPr fontId="1"/>
  </si>
  <si>
    <t>備前美作</t>
    <rPh sb="0" eb="2">
      <t>ビゼン</t>
    </rPh>
    <rPh sb="2" eb="4">
      <t>ミマサカ</t>
    </rPh>
    <phoneticPr fontId="1"/>
  </si>
  <si>
    <t>学校名等入力シートから学校の通し番号を入力してください。そうすると、学校名等赤で塗られている部分（入力シートは白のままです）が自動で入力されいます。もし、学校情報に誤りがあった場合、学校名等リストの訂正をお願いします。また、申込の際に、その旨、お教えいただけると幸いです。</t>
    <rPh sb="0" eb="3">
      <t>ガッコウメイ</t>
    </rPh>
    <rPh sb="3" eb="4">
      <t>トウ</t>
    </rPh>
    <rPh sb="4" eb="6">
      <t>ニュウリョク</t>
    </rPh>
    <rPh sb="11" eb="13">
      <t>ガッコウ</t>
    </rPh>
    <rPh sb="14" eb="15">
      <t>トオ</t>
    </rPh>
    <rPh sb="16" eb="18">
      <t>バンゴウ</t>
    </rPh>
    <rPh sb="19" eb="21">
      <t>ニュウリョク</t>
    </rPh>
    <rPh sb="34" eb="37">
      <t>ガッコウメイ</t>
    </rPh>
    <rPh sb="37" eb="38">
      <t>トウ</t>
    </rPh>
    <rPh sb="38" eb="39">
      <t>アカ</t>
    </rPh>
    <rPh sb="40" eb="41">
      <t>ヌ</t>
    </rPh>
    <rPh sb="46" eb="48">
      <t>ブブン</t>
    </rPh>
    <rPh sb="49" eb="51">
      <t>ニュウリョク</t>
    </rPh>
    <rPh sb="55" eb="56">
      <t>シロ</t>
    </rPh>
    <rPh sb="63" eb="65">
      <t>ジドウ</t>
    </rPh>
    <rPh sb="66" eb="68">
      <t>ニュウリョク</t>
    </rPh>
    <rPh sb="77" eb="79">
      <t>ガッコウ</t>
    </rPh>
    <rPh sb="79" eb="81">
      <t>ジョウホウ</t>
    </rPh>
    <rPh sb="82" eb="83">
      <t>アヤマ</t>
    </rPh>
    <rPh sb="88" eb="90">
      <t>バアイ</t>
    </rPh>
    <rPh sb="91" eb="94">
      <t>ガッコウメイ</t>
    </rPh>
    <rPh sb="94" eb="95">
      <t>トウ</t>
    </rPh>
    <rPh sb="99" eb="101">
      <t>テイセイ</t>
    </rPh>
    <rPh sb="103" eb="104">
      <t>ネガ</t>
    </rPh>
    <rPh sb="112" eb="114">
      <t>モウシコミ</t>
    </rPh>
    <rPh sb="115" eb="116">
      <t>サイ</t>
    </rPh>
    <rPh sb="120" eb="121">
      <t>ムネ</t>
    </rPh>
    <rPh sb="123" eb="124">
      <t>オシ</t>
    </rPh>
    <rPh sb="131" eb="132">
      <t>サイワ</t>
    </rPh>
    <phoneticPr fontId="1"/>
  </si>
  <si>
    <t>・団体戦出場選手のうち、個人戦にも出場する選手の学年は、○数字を選んでください。</t>
    <rPh sb="1" eb="4">
      <t>ダンタイセン</t>
    </rPh>
    <rPh sb="4" eb="6">
      <t>シュツジョウ</t>
    </rPh>
    <rPh sb="6" eb="8">
      <t>センシュ</t>
    </rPh>
    <rPh sb="12" eb="14">
      <t>コジン</t>
    </rPh>
    <rPh sb="14" eb="15">
      <t>セン</t>
    </rPh>
    <rPh sb="17" eb="19">
      <t>シュツジョウ</t>
    </rPh>
    <rPh sb="21" eb="23">
      <t>センシュ</t>
    </rPh>
    <rPh sb="24" eb="26">
      <t>ガクネン</t>
    </rPh>
    <rPh sb="29" eb="31">
      <t>スウジ</t>
    </rPh>
    <rPh sb="32" eb="33">
      <t>エラ</t>
    </rPh>
    <phoneticPr fontId="1"/>
  </si>
  <si>
    <t>・選手１に主将を記入してください。</t>
    <phoneticPr fontId="1"/>
  </si>
  <si>
    <t>・アドバイザーの学年の欄には「内部」または「外部」を記入してください。</t>
    <phoneticPr fontId="1"/>
  </si>
  <si>
    <t>③</t>
  </si>
  <si>
    <t>入力シート完成後は、管理職の決裁後、原本を各地区理事長へお送りください。</t>
    <rPh sb="0" eb="2">
      <t>ニュウリョク</t>
    </rPh>
    <rPh sb="5" eb="8">
      <t>カンセイゴ</t>
    </rPh>
    <rPh sb="10" eb="13">
      <t>カンリショク</t>
    </rPh>
    <rPh sb="14" eb="16">
      <t>ケッサイ</t>
    </rPh>
    <rPh sb="16" eb="17">
      <t>ゴ</t>
    </rPh>
    <rPh sb="18" eb="20">
      <t>ゲンポン</t>
    </rPh>
    <rPh sb="21" eb="24">
      <t>カクチク</t>
    </rPh>
    <rPh sb="24" eb="27">
      <t>リジチョウ</t>
    </rPh>
    <rPh sb="29" eb="30">
      <t>オク</t>
    </rPh>
    <phoneticPr fontId="1"/>
  </si>
  <si>
    <t>受信後、入力内容に特に問題がないようでしたら、メールにて折り返しご連絡させていただきます。</t>
    <rPh sb="0" eb="3">
      <t>ジュシンゴ</t>
    </rPh>
    <rPh sb="4" eb="6">
      <t>ニュウリョク</t>
    </rPh>
    <rPh sb="6" eb="8">
      <t>ナイヨウ</t>
    </rPh>
    <rPh sb="9" eb="10">
      <t>トク</t>
    </rPh>
    <rPh sb="11" eb="13">
      <t>モンダイ</t>
    </rPh>
    <rPh sb="28" eb="29">
      <t>オ</t>
    </rPh>
    <rPh sb="30" eb="31">
      <t>カエ</t>
    </rPh>
    <rPh sb="33" eb="35">
      <t>レンラク</t>
    </rPh>
    <phoneticPr fontId="1"/>
  </si>
  <si>
    <t>締め切りについては、各地区理事長にお尋ねください。</t>
    <rPh sb="0" eb="1">
      <t>シ</t>
    </rPh>
    <rPh sb="2" eb="3">
      <t>キ</t>
    </rPh>
    <rPh sb="10" eb="16">
      <t>カクチクリジチョウ</t>
    </rPh>
    <rPh sb="18" eb="19">
      <t>タズ</t>
    </rPh>
    <phoneticPr fontId="1"/>
  </si>
  <si>
    <r>
      <t>また、エクセルファイルを</t>
    </r>
    <r>
      <rPr>
        <b/>
        <sz val="18"/>
        <color theme="1"/>
        <rFont val="游ゴシック"/>
        <family val="3"/>
        <charset val="128"/>
        <scheme val="minor"/>
      </rPr>
      <t>okataku_chugaku@yahoo.co.jp</t>
    </r>
    <r>
      <rPr>
        <sz val="14"/>
        <color theme="1"/>
        <rFont val="游ゴシック"/>
        <family val="2"/>
        <charset val="128"/>
        <scheme val="minor"/>
      </rPr>
      <t>へお送りください。</t>
    </r>
    <rPh sb="41" eb="42">
      <t>オク</t>
    </rPh>
    <phoneticPr fontId="1"/>
  </si>
  <si>
    <t>その際、サインとして、担当が何も入力することなく、返信させていただきます。</t>
    <rPh sb="2" eb="3">
      <t>サイ</t>
    </rPh>
    <rPh sb="11" eb="13">
      <t>タントウ</t>
    </rPh>
    <rPh sb="14" eb="15">
      <t>ナニ</t>
    </rPh>
    <rPh sb="16" eb="18">
      <t>ニュウリョク</t>
    </rPh>
    <rPh sb="25" eb="27">
      <t>ヘンシン</t>
    </rPh>
    <phoneticPr fontId="1"/>
  </si>
  <si>
    <t>返信には数日（最長１週間）頂戴します。あらかじめご了承ください。</t>
    <rPh sb="0" eb="2">
      <t>ヘンシン</t>
    </rPh>
    <rPh sb="4" eb="6">
      <t>スウジツ</t>
    </rPh>
    <rPh sb="7" eb="9">
      <t>サイチョウ</t>
    </rPh>
    <rPh sb="10" eb="12">
      <t>シュウカン</t>
    </rPh>
    <rPh sb="13" eb="15">
      <t>チョウダイ</t>
    </rPh>
    <phoneticPr fontId="1"/>
  </si>
  <si>
    <t>申込ができているかというお電話でのお問合せはご遠慮ください。</t>
    <rPh sb="13" eb="15">
      <t>デンワ</t>
    </rPh>
    <phoneticPr fontId="1"/>
  </si>
  <si>
    <t>・団体戦出場選手のうち、個人戦にも出場する選手の学年は、○数字を入力してください。</t>
    <rPh sb="1" eb="4">
      <t>ダンタイセン</t>
    </rPh>
    <rPh sb="4" eb="6">
      <t>シュツジョウ</t>
    </rPh>
    <rPh sb="6" eb="8">
      <t>センシュ</t>
    </rPh>
    <rPh sb="12" eb="14">
      <t>コジン</t>
    </rPh>
    <rPh sb="14" eb="15">
      <t>セン</t>
    </rPh>
    <rPh sb="17" eb="19">
      <t>シュツジョウ</t>
    </rPh>
    <rPh sb="21" eb="23">
      <t>センシュ</t>
    </rPh>
    <rPh sb="24" eb="26">
      <t>ガクネン</t>
    </rPh>
    <rPh sb="29" eb="31">
      <t>スウジ</t>
    </rPh>
    <rPh sb="32" eb="34">
      <t>ニュウリョク</t>
    </rPh>
    <phoneticPr fontId="1"/>
  </si>
  <si>
    <t>入力例用</t>
    <rPh sb="0" eb="3">
      <t>ニュウリョクレイ</t>
    </rPh>
    <rPh sb="3" eb="4">
      <t>ヨウ</t>
    </rPh>
    <phoneticPr fontId="1"/>
  </si>
  <si>
    <t>伊藤　博文</t>
    <rPh sb="0" eb="2">
      <t>イトウ</t>
    </rPh>
    <rPh sb="3" eb="5">
      <t>ヒロフミ</t>
    </rPh>
    <phoneticPr fontId="1"/>
  </si>
  <si>
    <t>印刷の都合上、外字には対応していません。外字の利用を御遠慮ください。</t>
    <rPh sb="0" eb="2">
      <t>インサツ</t>
    </rPh>
    <rPh sb="3" eb="6">
      <t>ツゴウジョウ</t>
    </rPh>
    <rPh sb="7" eb="9">
      <t>ガイジ</t>
    </rPh>
    <rPh sb="11" eb="13">
      <t>タイオウ</t>
    </rPh>
    <rPh sb="20" eb="22">
      <t>ガイジ</t>
    </rPh>
    <rPh sb="23" eb="25">
      <t>リヨウ</t>
    </rPh>
    <rPh sb="26" eb="29">
      <t>ゴエンリョ</t>
    </rPh>
    <phoneticPr fontId="1"/>
  </si>
  <si>
    <t>（担当：総社市立総社西中学校　神山）</t>
    <rPh sb="1" eb="3">
      <t>タントウ</t>
    </rPh>
    <rPh sb="4" eb="7">
      <t>ソウジャシ</t>
    </rPh>
    <rPh sb="7" eb="8">
      <t>リツ</t>
    </rPh>
    <rPh sb="8" eb="10">
      <t>ソウジャ</t>
    </rPh>
    <rPh sb="10" eb="11">
      <t>ニシ</t>
    </rPh>
    <rPh sb="11" eb="14">
      <t>チュウガッコウ</t>
    </rPh>
    <rPh sb="15" eb="17">
      <t>カミヤマ</t>
    </rPh>
    <phoneticPr fontId="1"/>
  </si>
  <si>
    <t>山南</t>
    <rPh sb="0" eb="2">
      <t>サンナン</t>
    </rPh>
    <phoneticPr fontId="1"/>
  </si>
  <si>
    <t>学園</t>
    <rPh sb="0" eb="2">
      <t>ガクエン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</si>
</sst>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8" formatCode="&quot;¥&quot;#,##0.00;[Red]&quot;¥&quot;\-#,##0.00"/>
    <numFmt numFmtId="41" formatCode="_ * #,##0_ ;_ * \-#,##0_ ;_ * &quot;-&quot;_ ;_ @_ "/>
    <numFmt numFmtId="43" formatCode="_ * #,##0.00_ ;_ * \-#,##0.00_ ;_ * &quot;-&quot;??_ ;_ @_ "/>
    <numFmt numFmtId="176" formatCode="gggyy&quot;年&quot;m&quot;月&quot;d&quot;日&quot;"/>
    <numFmt numFmtId="177" formatCode="_(&quot;$&quot;* #,##0_);_(&quot;$&quot;* \(#,##0\);_(&quot;$&quot;* &quot;-&quot;_);_(@_)"/>
    <numFmt numFmtId="178" formatCode="_(&quot;$&quot;* #,##0.00_);_(&quot;$&quot;* \(#,##0.00\);_(&quot;$&quot;* &quot;-&quot;??_);_(@_)"/>
  </numFmts>
  <fonts count="35">
    <font>
      <sz val="11"/>
      <color theme="1"/>
      <name val="游ゴシック"/>
      <family val="2"/>
      <charset val="128"/>
      <scheme val="minor"/>
    </font>
    <font>
      <sz val="6"/>
      <name val="游ゴシック"/>
      <family val="2"/>
      <charset val="128"/>
      <scheme val="minor"/>
    </font>
    <font>
      <sz val="10"/>
      <name val="ＭＳ 明朝"/>
      <family val="1"/>
      <charset val="128"/>
    </font>
    <font>
      <sz val="6"/>
      <name val="ＭＳ Ｐゴシック"/>
      <family val="3"/>
      <charset val="128"/>
    </font>
    <font>
      <sz val="11"/>
      <color theme="1"/>
      <name val="ＭＳ 明朝"/>
      <family val="1"/>
      <charset val="128"/>
    </font>
    <font>
      <sz val="11"/>
      <color theme="1"/>
      <name val="HGP教科書体"/>
      <family val="1"/>
      <charset val="128"/>
    </font>
    <font>
      <sz val="20"/>
      <color theme="1"/>
      <name val="HGP教科書体"/>
      <family val="1"/>
      <charset val="128"/>
    </font>
    <font>
      <sz val="28"/>
      <color theme="1"/>
      <name val="游ゴシック"/>
      <family val="3"/>
      <charset val="128"/>
      <scheme val="minor"/>
    </font>
    <font>
      <sz val="11"/>
      <color indexed="8"/>
      <name val="ＭＳ Ｐゴシック"/>
      <family val="3"/>
      <charset val="128"/>
    </font>
    <font>
      <sz val="14"/>
      <name val="lr ¾©"/>
      <family val="1"/>
    </font>
    <font>
      <sz val="10"/>
      <name val="Arial"/>
      <family val="2"/>
    </font>
    <font>
      <sz val="10"/>
      <name val="Times New Roman"/>
      <family val="1"/>
    </font>
    <font>
      <sz val="10"/>
      <name val="lr oSVbN"/>
      <family val="1"/>
    </font>
    <font>
      <sz val="11"/>
      <name val="Arial"/>
      <family val="2"/>
    </font>
    <font>
      <sz val="11"/>
      <name val="¾©"/>
      <family val="1"/>
    </font>
    <font>
      <sz val="11"/>
      <color indexed="8"/>
      <name val="游ゴシック"/>
      <family val="3"/>
      <charset val="128"/>
      <scheme val="minor"/>
    </font>
    <font>
      <sz val="11"/>
      <color indexed="9"/>
      <name val="游ゴシック"/>
      <family val="3"/>
      <charset val="128"/>
      <scheme val="minor"/>
    </font>
    <font>
      <b/>
      <sz val="18"/>
      <color theme="3"/>
      <name val="ＭＳ Ｐゴシック"/>
      <family val="3"/>
      <charset val="128"/>
    </font>
    <font>
      <b/>
      <sz val="11"/>
      <color indexed="9"/>
      <name val="游ゴシック"/>
      <family val="3"/>
      <charset val="128"/>
      <scheme val="minor"/>
    </font>
    <font>
      <sz val="11"/>
      <color rgb="FF9C6500"/>
      <name val="游ゴシック"/>
      <family val="3"/>
      <charset val="128"/>
      <scheme val="minor"/>
    </font>
    <font>
      <sz val="11"/>
      <color rgb="FFFA7D00"/>
      <name val="游ゴシック"/>
      <family val="3"/>
      <charset val="128"/>
      <scheme val="minor"/>
    </font>
    <font>
      <sz val="11"/>
      <color rgb="FF9C0006"/>
      <name val="游ゴシック"/>
      <family val="3"/>
      <charset val="128"/>
      <scheme val="minor"/>
    </font>
    <font>
      <b/>
      <sz val="11"/>
      <color rgb="FFFA7D00"/>
      <name val="游ゴシック"/>
      <family val="3"/>
      <charset val="128"/>
      <scheme val="minor"/>
    </font>
    <font>
      <sz val="11"/>
      <color indexed="10"/>
      <name val="游ゴシック"/>
      <family val="3"/>
      <charset val="128"/>
      <scheme val="minor"/>
    </font>
    <font>
      <b/>
      <sz val="15"/>
      <color theme="3"/>
      <name val="游ゴシック"/>
      <family val="3"/>
      <charset val="128"/>
      <scheme val="minor"/>
    </font>
    <font>
      <b/>
      <sz val="13"/>
      <color theme="3"/>
      <name val="游ゴシック"/>
      <family val="3"/>
      <charset val="128"/>
      <scheme val="minor"/>
    </font>
    <font>
      <b/>
      <sz val="11"/>
      <color theme="3"/>
      <name val="游ゴシック"/>
      <family val="3"/>
      <charset val="128"/>
      <scheme val="minor"/>
    </font>
    <font>
      <b/>
      <sz val="11"/>
      <color indexed="8"/>
      <name val="游ゴシック"/>
      <family val="3"/>
      <charset val="128"/>
      <scheme val="minor"/>
    </font>
    <font>
      <b/>
      <sz val="11"/>
      <color rgb="FF3F3F3F"/>
      <name val="游ゴシック"/>
      <family val="3"/>
      <charset val="128"/>
      <scheme val="minor"/>
    </font>
    <font>
      <i/>
      <sz val="11"/>
      <color rgb="FF7F7F7F"/>
      <name val="游ゴシック"/>
      <family val="3"/>
      <charset val="128"/>
      <scheme val="minor"/>
    </font>
    <font>
      <sz val="11"/>
      <color rgb="FF3F3F76"/>
      <name val="游ゴシック"/>
      <family val="3"/>
      <charset val="128"/>
      <scheme val="minor"/>
    </font>
    <font>
      <sz val="11"/>
      <color rgb="FF006100"/>
      <name val="游ゴシック"/>
      <family val="3"/>
      <charset val="128"/>
      <scheme val="minor"/>
    </font>
    <font>
      <sz val="14"/>
      <color theme="1"/>
      <name val="游ゴシック"/>
      <family val="2"/>
      <charset val="128"/>
      <scheme val="minor"/>
    </font>
    <font>
      <b/>
      <sz val="16"/>
      <color theme="1"/>
      <name val="游ゴシック"/>
      <family val="3"/>
      <charset val="128"/>
      <scheme val="minor"/>
    </font>
    <font>
      <b/>
      <sz val="18"/>
      <color theme="1"/>
      <name val="游ゴシック"/>
      <family val="3"/>
      <charset val="128"/>
      <scheme val="minor"/>
    </font>
  </fonts>
  <fills count="35">
    <fill>
      <patternFill patternType="none"/>
    </fill>
    <fill>
      <patternFill patternType="gray125"/>
    </fill>
    <fill>
      <patternFill patternType="solid">
        <fgColor rgb="FFFF0000"/>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FFCC"/>
        <bgColor indexed="64"/>
      </patternFill>
    </fill>
    <fill>
      <patternFill patternType="solid">
        <fgColor rgb="FFFFC7CE"/>
        <bgColor indexed="64"/>
      </patternFill>
    </fill>
    <fill>
      <patternFill patternType="solid">
        <fgColor rgb="FFF2F2F2"/>
        <bgColor indexed="64"/>
      </patternFill>
    </fill>
    <fill>
      <patternFill patternType="solid">
        <fgColor rgb="FFFFCC99"/>
        <bgColor indexed="64"/>
      </patternFill>
    </fill>
    <fill>
      <patternFill patternType="solid">
        <fgColor rgb="FFC6EFCE"/>
        <bgColor indexed="64"/>
      </patternFill>
    </fill>
    <fill>
      <patternFill patternType="solid">
        <fgColor rgb="FFFFFF0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diagonalDown="1">
      <left style="thin">
        <color indexed="64"/>
      </left>
      <right style="medium">
        <color indexed="64"/>
      </right>
      <top style="double">
        <color indexed="64"/>
      </top>
      <bottom style="thin">
        <color indexed="64"/>
      </bottom>
      <diagonal style="thin">
        <color indexed="64"/>
      </diagonal>
    </border>
    <border>
      <left/>
      <right/>
      <top/>
      <bottom style="medium">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double">
        <color auto="1"/>
      </left>
      <right/>
      <top style="medium">
        <color auto="1"/>
      </top>
      <bottom style="thin">
        <color auto="1"/>
      </bottom>
      <diagonal/>
    </border>
    <border>
      <left style="double">
        <color auto="1"/>
      </left>
      <right/>
      <top style="thin">
        <color auto="1"/>
      </top>
      <bottom style="medium">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thin">
        <color indexed="64"/>
      </bottom>
      <diagonal/>
    </border>
    <border>
      <left/>
      <right/>
      <top style="medium">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medium">
        <color auto="1"/>
      </bottom>
      <diagonal/>
    </border>
    <border>
      <left/>
      <right style="double">
        <color auto="1"/>
      </right>
      <top style="medium">
        <color auto="1"/>
      </top>
      <bottom style="thin">
        <color auto="1"/>
      </bottom>
      <diagonal/>
    </border>
    <border>
      <left/>
      <right style="double">
        <color auto="1"/>
      </right>
      <top style="thin">
        <color auto="1"/>
      </top>
      <bottom style="thin">
        <color auto="1"/>
      </bottom>
      <diagonal/>
    </border>
    <border>
      <left/>
      <right style="double">
        <color auto="1"/>
      </right>
      <top style="thin">
        <color auto="1"/>
      </top>
      <bottom style="medium">
        <color auto="1"/>
      </bottom>
      <diagonal/>
    </border>
    <border diagonalDown="1">
      <left style="thin">
        <color indexed="64"/>
      </left>
      <right style="thin">
        <color indexed="64"/>
      </right>
      <top style="double">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double">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5">
    <xf numFmtId="0" fontId="0" fillId="0" borderId="0">
      <alignment vertical="center"/>
    </xf>
    <xf numFmtId="0" fontId="8" fillId="0" borderId="0"/>
    <xf numFmtId="0" fontId="9" fillId="0" borderId="0"/>
    <xf numFmtId="43" fontId="10" fillId="0" borderId="0" applyFont="0" applyFill="0" applyBorder="0" applyAlignment="0" applyProtection="0"/>
    <xf numFmtId="41" fontId="10" fillId="0" borderId="0" applyFont="0" applyFill="0" applyBorder="0" applyAlignment="0" applyProtection="0"/>
    <xf numFmtId="8" fontId="12" fillId="0" borderId="0" applyFont="0" applyFill="0" applyBorder="0" applyAlignment="0" applyProtection="0"/>
    <xf numFmtId="6" fontId="12" fillId="0" borderId="0" applyFont="0" applyFill="0" applyBorder="0" applyAlignment="0" applyProtection="0"/>
    <xf numFmtId="10" fontId="13" fillId="0" borderId="0" applyFill="0" applyBorder="0" applyProtection="0"/>
    <xf numFmtId="0" fontId="14" fillId="0" borderId="0"/>
    <xf numFmtId="0" fontId="15" fillId="3" borderId="0" applyNumberFormat="0" applyBorder="0" applyAlignment="0" applyProtection="0">
      <alignment vertical="center"/>
    </xf>
    <xf numFmtId="0" fontId="15" fillId="4" borderId="0" applyNumberFormat="0" applyBorder="0" applyAlignment="0" applyProtection="0">
      <alignment vertical="center"/>
    </xf>
    <xf numFmtId="0" fontId="15" fillId="5" borderId="0" applyNumberFormat="0" applyBorder="0" applyAlignment="0" applyProtection="0">
      <alignment vertical="center"/>
    </xf>
    <xf numFmtId="0" fontId="15" fillId="6" borderId="0" applyNumberFormat="0" applyBorder="0" applyAlignment="0" applyProtection="0">
      <alignment vertical="center"/>
    </xf>
    <xf numFmtId="0" fontId="15" fillId="7"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11" borderId="0" applyNumberFormat="0" applyBorder="0" applyAlignment="0" applyProtection="0">
      <alignment vertical="center"/>
    </xf>
    <xf numFmtId="0" fontId="15" fillId="12" borderId="0" applyNumberFormat="0" applyBorder="0" applyAlignment="0" applyProtection="0">
      <alignment vertical="center"/>
    </xf>
    <xf numFmtId="0" fontId="15" fillId="13" borderId="0" applyNumberFormat="0" applyBorder="0" applyAlignment="0" applyProtection="0">
      <alignment vertical="center"/>
    </xf>
    <xf numFmtId="0" fontId="15"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41" fontId="10" fillId="0" borderId="0" applyFont="0" applyFill="0" applyBorder="0" applyAlignment="0" applyProtection="0"/>
    <xf numFmtId="43" fontId="10" fillId="0" borderId="0" applyFont="0" applyFill="0" applyBorder="0" applyAlignment="0" applyProtection="0"/>
    <xf numFmtId="177" fontId="10" fillId="0" borderId="0" applyFont="0" applyFill="0" applyBorder="0" applyAlignment="0" applyProtection="0"/>
    <xf numFmtId="178" fontId="10" fillId="0" borderId="0" applyFont="0" applyFill="0" applyBorder="0" applyAlignment="0" applyProtection="0"/>
    <xf numFmtId="0" fontId="11" fillId="0" borderId="0"/>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7" fillId="0" borderId="0" applyNumberFormat="0" applyFill="0" applyBorder="0" applyAlignment="0" applyProtection="0">
      <alignment vertical="center"/>
    </xf>
    <xf numFmtId="0" fontId="18" fillId="27" borderId="57" applyNumberFormat="0" applyAlignment="0" applyProtection="0">
      <alignment vertical="center"/>
    </xf>
    <xf numFmtId="0" fontId="19" fillId="28" borderId="0" applyNumberFormat="0" applyBorder="0" applyAlignment="0" applyProtection="0">
      <alignment vertical="center"/>
    </xf>
    <xf numFmtId="0" fontId="8" fillId="29" borderId="58" applyNumberFormat="0" applyFont="0" applyAlignment="0" applyProtection="0">
      <alignment vertical="center"/>
    </xf>
    <xf numFmtId="0" fontId="20" fillId="0" borderId="56" applyNumberFormat="0" applyFill="0" applyAlignment="0" applyProtection="0">
      <alignment vertical="center"/>
    </xf>
    <xf numFmtId="0" fontId="21" fillId="30" borderId="0" applyNumberFormat="0" applyBorder="0" applyAlignment="0" applyProtection="0">
      <alignment vertical="center"/>
    </xf>
    <xf numFmtId="0" fontId="22" fillId="31" borderId="54" applyNumberFormat="0" applyAlignment="0" applyProtection="0">
      <alignment vertical="center"/>
    </xf>
    <xf numFmtId="0" fontId="23" fillId="0" borderId="0" applyNumberFormat="0" applyFill="0" applyBorder="0" applyAlignment="0" applyProtection="0">
      <alignment vertical="center"/>
    </xf>
    <xf numFmtId="0" fontId="24" fillId="0" borderId="52" applyNumberFormat="0" applyFill="0" applyAlignment="0" applyProtection="0">
      <alignment vertical="center"/>
    </xf>
    <xf numFmtId="0" fontId="25" fillId="0" borderId="60" applyNumberFormat="0" applyFill="0" applyAlignment="0" applyProtection="0">
      <alignment vertical="center"/>
    </xf>
    <xf numFmtId="0" fontId="26" fillId="0" borderId="53" applyNumberFormat="0" applyFill="0" applyAlignment="0" applyProtection="0">
      <alignment vertical="center"/>
    </xf>
    <xf numFmtId="0" fontId="26" fillId="0" borderId="0" applyNumberFormat="0" applyFill="0" applyBorder="0" applyAlignment="0" applyProtection="0">
      <alignment vertical="center"/>
    </xf>
    <xf numFmtId="0" fontId="27" fillId="0" borderId="59" applyNumberFormat="0" applyFill="0" applyAlignment="0" applyProtection="0">
      <alignment vertical="center"/>
    </xf>
    <xf numFmtId="0" fontId="28" fillId="31" borderId="55" applyNumberFormat="0" applyAlignment="0" applyProtection="0">
      <alignment vertical="center"/>
    </xf>
    <xf numFmtId="0" fontId="29" fillId="0" borderId="0" applyNumberFormat="0" applyFill="0" applyBorder="0" applyAlignment="0" applyProtection="0">
      <alignment vertical="center"/>
    </xf>
    <xf numFmtId="0" fontId="30" fillId="32" borderId="54" applyNumberFormat="0" applyAlignment="0" applyProtection="0">
      <alignment vertical="center"/>
    </xf>
    <xf numFmtId="0" fontId="31" fillId="33" borderId="0" applyNumberFormat="0" applyBorder="0" applyAlignment="0" applyProtection="0">
      <alignment vertical="center"/>
    </xf>
  </cellStyleXfs>
  <cellXfs count="149">
    <xf numFmtId="0" fontId="0" fillId="0" borderId="0" xfId="0">
      <alignment vertical="center"/>
    </xf>
    <xf numFmtId="0" fontId="0" fillId="0" borderId="0" xfId="0" applyAlignment="1">
      <alignment vertical="center" shrinkToFit="1"/>
    </xf>
    <xf numFmtId="0" fontId="5" fillId="0" borderId="18" xfId="0" applyFont="1" applyBorder="1" applyAlignment="1" applyProtection="1">
      <alignment vertical="center" shrinkToFit="1"/>
    </xf>
    <xf numFmtId="0" fontId="5" fillId="0" borderId="19" xfId="0" applyFont="1" applyBorder="1" applyAlignment="1" applyProtection="1">
      <alignment vertical="center" shrinkToFit="1"/>
    </xf>
    <xf numFmtId="0" fontId="0" fillId="0" borderId="0" xfId="0" applyAlignment="1" applyProtection="1">
      <alignment vertical="center" shrinkToFit="1"/>
      <protection locked="0"/>
    </xf>
    <xf numFmtId="0" fontId="5" fillId="0" borderId="0" xfId="0" applyFont="1" applyAlignment="1" applyProtection="1">
      <alignment vertical="center" shrinkToFit="1"/>
      <protection locked="0"/>
    </xf>
    <xf numFmtId="0" fontId="0" fillId="0" borderId="0" xfId="0" applyBorder="1" applyAlignment="1" applyProtection="1">
      <alignment vertical="center" shrinkToFit="1"/>
      <protection locked="0"/>
    </xf>
    <xf numFmtId="0" fontId="5" fillId="0" borderId="0" xfId="0" applyFont="1" applyBorder="1" applyAlignment="1" applyProtection="1">
      <alignment vertical="center" shrinkToFit="1"/>
      <protection locked="0"/>
    </xf>
    <xf numFmtId="0" fontId="5" fillId="0" borderId="0" xfId="0" applyFont="1" applyAlignment="1" applyProtection="1">
      <alignment horizontal="center" vertical="center" shrinkToFit="1"/>
      <protection locked="0"/>
    </xf>
    <xf numFmtId="0" fontId="5" fillId="0" borderId="0" xfId="0" applyFont="1" applyAlignment="1" applyProtection="1">
      <alignment horizontal="left" vertical="center" shrinkToFit="1"/>
      <protection locked="0"/>
    </xf>
    <xf numFmtId="0" fontId="5" fillId="0" borderId="9" xfId="0" applyFont="1" applyBorder="1" applyAlignment="1" applyProtection="1">
      <alignment horizontal="center" vertical="center" shrinkToFit="1"/>
      <protection locked="0"/>
    </xf>
    <xf numFmtId="0" fontId="5" fillId="0" borderId="11" xfId="0" applyFont="1" applyBorder="1" applyAlignment="1" applyProtection="1">
      <alignment horizontal="center" vertical="center" shrinkToFit="1"/>
      <protection locked="0"/>
    </xf>
    <xf numFmtId="0" fontId="5" fillId="0" borderId="0" xfId="0" applyFont="1" applyBorder="1" applyAlignment="1" applyProtection="1">
      <alignment horizontal="center" vertical="center" shrinkToFit="1"/>
      <protection locked="0"/>
    </xf>
    <xf numFmtId="0" fontId="5" fillId="0" borderId="7" xfId="0" applyFont="1" applyBorder="1" applyAlignment="1" applyProtection="1">
      <alignment horizontal="center" vertical="center" shrinkToFit="1"/>
      <protection locked="0"/>
    </xf>
    <xf numFmtId="0" fontId="5" fillId="0" borderId="12" xfId="0" applyFont="1" applyBorder="1" applyAlignment="1" applyProtection="1">
      <alignment horizontal="center" vertical="center" shrinkToFit="1"/>
      <protection locked="0"/>
    </xf>
    <xf numFmtId="0" fontId="5" fillId="0" borderId="0" xfId="0" applyFont="1" applyBorder="1" applyAlignment="1" applyProtection="1">
      <alignment horizontal="distributed" vertical="center" shrinkToFit="1"/>
      <protection locked="0"/>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5" fillId="0" borderId="6" xfId="0" applyFont="1" applyBorder="1" applyAlignment="1" applyProtection="1">
      <alignment horizontal="center" vertical="center" shrinkToFit="1"/>
      <protection locked="0"/>
    </xf>
    <xf numFmtId="0" fontId="5" fillId="0" borderId="34" xfId="0" applyFont="1" applyBorder="1" applyAlignment="1" applyProtection="1">
      <alignment vertical="center" shrinkToFit="1"/>
      <protection locked="0"/>
    </xf>
    <xf numFmtId="0" fontId="0" fillId="2" borderId="0" xfId="0" applyFill="1" applyAlignment="1" applyProtection="1">
      <alignment vertical="center" shrinkToFit="1"/>
    </xf>
    <xf numFmtId="0" fontId="0" fillId="0" borderId="0" xfId="0" applyAlignment="1">
      <alignment vertical="center" wrapText="1"/>
    </xf>
    <xf numFmtId="0" fontId="5" fillId="0" borderId="22" xfId="0" applyFont="1" applyBorder="1" applyAlignment="1" applyProtection="1">
      <alignment vertical="center" shrinkToFit="1"/>
    </xf>
    <xf numFmtId="0" fontId="5" fillId="0" borderId="21" xfId="0" applyFont="1" applyBorder="1" applyAlignment="1" applyProtection="1">
      <alignment vertical="center" shrinkToFit="1"/>
    </xf>
    <xf numFmtId="0" fontId="0" fillId="0" borderId="0" xfId="0" applyAlignment="1">
      <alignment vertical="center" wrapText="1" shrinkToFit="1"/>
    </xf>
    <xf numFmtId="0" fontId="0" fillId="0" borderId="0" xfId="0" applyAlignment="1">
      <alignment horizontal="center" vertical="center" shrinkToFit="1"/>
    </xf>
    <xf numFmtId="0" fontId="5" fillId="0" borderId="1"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0" xfId="0" applyFont="1" applyAlignment="1" applyProtection="1">
      <alignment horizontal="left" vertical="center" wrapText="1"/>
      <protection locked="0"/>
    </xf>
    <xf numFmtId="0" fontId="5" fillId="0" borderId="48"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40" xfId="0" applyFont="1" applyBorder="1" applyAlignment="1" applyProtection="1">
      <alignment horizontal="center" vertical="center" shrinkToFit="1"/>
      <protection locked="0"/>
    </xf>
    <xf numFmtId="0" fontId="5" fillId="0" borderId="38" xfId="0"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0" fillId="2" borderId="64" xfId="0" applyFill="1" applyBorder="1" applyAlignment="1" applyProtection="1">
      <alignment vertical="center" shrinkToFit="1"/>
    </xf>
    <xf numFmtId="0" fontId="0" fillId="2" borderId="2" xfId="0" applyFill="1" applyBorder="1" applyAlignment="1" applyProtection="1">
      <alignment horizontal="center" vertical="center" shrinkToFit="1"/>
    </xf>
    <xf numFmtId="0" fontId="0" fillId="2" borderId="4" xfId="0" applyFill="1" applyBorder="1" applyAlignment="1" applyProtection="1">
      <alignment horizontal="center" vertical="center" shrinkToFit="1"/>
    </xf>
    <xf numFmtId="0" fontId="0" fillId="2" borderId="0" xfId="0" applyFill="1" applyAlignment="1" applyProtection="1">
      <alignment vertical="center" shrinkToFit="1"/>
      <protection locked="0"/>
    </xf>
    <xf numFmtId="0" fontId="6" fillId="2" borderId="0" xfId="0" applyFont="1" applyFill="1" applyAlignment="1" applyProtection="1">
      <alignment horizontal="center" vertical="center" shrinkToFit="1"/>
    </xf>
    <xf numFmtId="0" fontId="5" fillId="2" borderId="0" xfId="0" applyFont="1" applyFill="1" applyAlignment="1" applyProtection="1">
      <alignment vertical="center" shrinkToFit="1"/>
    </xf>
    <xf numFmtId="0" fontId="5" fillId="2" borderId="0" xfId="0" applyFont="1" applyFill="1" applyBorder="1" applyAlignment="1" applyProtection="1">
      <alignment vertical="center" shrinkToFit="1"/>
    </xf>
    <xf numFmtId="0" fontId="5" fillId="2" borderId="0" xfId="0" applyFont="1" applyFill="1" applyBorder="1" applyAlignment="1" applyProtection="1">
      <alignment horizontal="left" vertical="center" shrinkToFit="1"/>
    </xf>
    <xf numFmtId="0" fontId="5" fillId="2" borderId="0" xfId="0" applyFont="1" applyFill="1" applyAlignment="1" applyProtection="1">
      <alignment horizontal="left" vertical="center" shrinkToFit="1"/>
    </xf>
    <xf numFmtId="0" fontId="4" fillId="2" borderId="0" xfId="0" applyFont="1" applyFill="1" applyAlignment="1" applyProtection="1">
      <alignment vertical="center" shrinkToFit="1"/>
    </xf>
    <xf numFmtId="0" fontId="5" fillId="2" borderId="0" xfId="0" applyFont="1" applyFill="1" applyBorder="1" applyAlignment="1" applyProtection="1">
      <alignment horizontal="center" vertical="center" shrinkToFit="1"/>
    </xf>
    <xf numFmtId="0" fontId="2" fillId="2" borderId="25" xfId="0" applyFont="1" applyFill="1" applyBorder="1" applyAlignment="1" applyProtection="1">
      <alignment horizontal="center" vertical="center" shrinkToFit="1"/>
    </xf>
    <xf numFmtId="0" fontId="2" fillId="2" borderId="28" xfId="0" applyFont="1" applyFill="1" applyBorder="1" applyAlignment="1" applyProtection="1">
      <alignment horizontal="center" vertical="center" shrinkToFit="1"/>
    </xf>
    <xf numFmtId="0" fontId="2" fillId="2" borderId="29" xfId="0" applyFont="1" applyFill="1" applyBorder="1" applyAlignment="1" applyProtection="1">
      <alignment horizontal="center" vertical="center" shrinkToFit="1"/>
    </xf>
    <xf numFmtId="0" fontId="2" fillId="2" borderId="28" xfId="0" applyFont="1" applyFill="1" applyBorder="1" applyAlignment="1" applyProtection="1">
      <alignment vertical="center" shrinkToFit="1"/>
    </xf>
    <xf numFmtId="0" fontId="2" fillId="2" borderId="28" xfId="0" applyFont="1" applyFill="1" applyBorder="1" applyAlignment="1" applyProtection="1">
      <alignment horizontal="center" vertical="center"/>
    </xf>
    <xf numFmtId="0" fontId="2" fillId="2" borderId="29" xfId="0" applyFont="1" applyFill="1" applyBorder="1" applyAlignment="1" applyProtection="1">
      <alignment horizontal="distributed" vertical="center"/>
    </xf>
    <xf numFmtId="0" fontId="2" fillId="2" borderId="29" xfId="0" applyFont="1" applyFill="1" applyBorder="1" applyAlignment="1" applyProtection="1">
      <alignment horizontal="center" vertical="center"/>
    </xf>
    <xf numFmtId="0" fontId="0" fillId="2" borderId="0" xfId="0" applyFill="1" applyAlignment="1" applyProtection="1">
      <alignment vertical="center" wrapText="1" shrinkToFit="1"/>
    </xf>
    <xf numFmtId="0" fontId="2" fillId="2" borderId="31" xfId="0" applyFont="1" applyFill="1" applyBorder="1" applyAlignment="1" applyProtection="1">
      <alignment horizontal="center" vertical="center"/>
    </xf>
    <xf numFmtId="0" fontId="2" fillId="2" borderId="32" xfId="0" applyFont="1" applyFill="1" applyBorder="1" applyAlignment="1" applyProtection="1">
      <alignment horizontal="distributed" vertical="center"/>
    </xf>
    <xf numFmtId="0" fontId="2" fillId="2" borderId="33" xfId="0" applyFont="1" applyFill="1" applyBorder="1" applyAlignment="1" applyProtection="1">
      <alignment horizontal="center" vertical="center"/>
    </xf>
    <xf numFmtId="0" fontId="2" fillId="2" borderId="32" xfId="0" applyFont="1" applyFill="1" applyBorder="1" applyAlignment="1" applyProtection="1">
      <alignment horizontal="center" vertical="center"/>
    </xf>
    <xf numFmtId="0" fontId="0" fillId="2" borderId="0" xfId="0" applyFill="1" applyAlignment="1" applyProtection="1">
      <alignment horizontal="right" vertical="center" shrinkToFit="1"/>
    </xf>
    <xf numFmtId="0" fontId="4" fillId="2" borderId="0" xfId="0" applyFont="1" applyFill="1" applyAlignment="1" applyProtection="1">
      <alignment horizontal="distributed" vertical="center" shrinkToFit="1"/>
    </xf>
    <xf numFmtId="0" fontId="0" fillId="2" borderId="65" xfId="0" applyFill="1" applyBorder="1" applyAlignment="1" applyProtection="1">
      <alignment vertical="center" shrinkToFit="1"/>
    </xf>
    <xf numFmtId="0" fontId="0" fillId="2" borderId="66" xfId="0" applyFill="1" applyBorder="1" applyAlignment="1" applyProtection="1">
      <alignment vertical="center" shrinkToFit="1"/>
    </xf>
    <xf numFmtId="0" fontId="0" fillId="2" borderId="1" xfId="0" applyFill="1" applyBorder="1" applyAlignment="1" applyProtection="1">
      <alignment vertical="center" shrinkToFit="1"/>
    </xf>
    <xf numFmtId="0" fontId="0" fillId="2" borderId="3" xfId="0" applyFill="1" applyBorder="1" applyAlignment="1" applyProtection="1">
      <alignment vertical="center" shrinkToFit="1"/>
    </xf>
    <xf numFmtId="0" fontId="0" fillId="2" borderId="5" xfId="0" applyFill="1" applyBorder="1" applyAlignment="1" applyProtection="1">
      <alignment vertical="center" shrinkToFit="1"/>
    </xf>
    <xf numFmtId="0" fontId="0" fillId="2" borderId="6" xfId="0" applyFill="1" applyBorder="1" applyAlignment="1" applyProtection="1">
      <alignment vertical="center" shrinkToFit="1"/>
    </xf>
    <xf numFmtId="0" fontId="0" fillId="2" borderId="0" xfId="0" applyFill="1" applyBorder="1" applyAlignment="1" applyProtection="1">
      <alignment vertical="center" shrinkToFit="1"/>
    </xf>
    <xf numFmtId="0" fontId="4" fillId="2" borderId="0" xfId="0" applyFont="1" applyFill="1" applyBorder="1" applyAlignment="1" applyProtection="1">
      <alignment vertical="center" shrinkToFit="1"/>
    </xf>
    <xf numFmtId="0" fontId="0" fillId="2" borderId="0" xfId="0" applyFill="1" applyBorder="1" applyAlignment="1" applyProtection="1">
      <alignment horizontal="right" vertical="center" shrinkToFit="1"/>
    </xf>
    <xf numFmtId="0" fontId="4" fillId="2" borderId="0" xfId="0" applyFont="1" applyFill="1" applyBorder="1" applyAlignment="1" applyProtection="1">
      <alignment horizontal="distributed" vertical="center" shrinkToFit="1"/>
    </xf>
    <xf numFmtId="0" fontId="5" fillId="2" borderId="0" xfId="0" applyFont="1" applyFill="1" applyAlignment="1" applyProtection="1">
      <alignment horizontal="left" vertical="center" wrapText="1"/>
    </xf>
    <xf numFmtId="0" fontId="0" fillId="2" borderId="0" xfId="0" applyFill="1" applyAlignment="1" applyProtection="1">
      <alignment horizontal="distributed" vertical="center" shrinkToFit="1"/>
    </xf>
    <xf numFmtId="0" fontId="5" fillId="2" borderId="0" xfId="0" applyFont="1" applyFill="1" applyAlignment="1" applyProtection="1">
      <alignment horizontal="center" vertical="center" shrinkToFit="1"/>
    </xf>
    <xf numFmtId="0" fontId="7" fillId="2" borderId="0" xfId="0" applyFont="1" applyFill="1" applyAlignment="1" applyProtection="1">
      <alignment horizontal="left" vertical="center" wrapText="1"/>
    </xf>
    <xf numFmtId="0" fontId="2" fillId="2" borderId="30" xfId="0" applyFont="1" applyFill="1" applyBorder="1" applyAlignment="1" applyProtection="1">
      <alignment horizontal="center" vertical="center"/>
    </xf>
    <xf numFmtId="0" fontId="5" fillId="0" borderId="1" xfId="0" applyFont="1" applyBorder="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0" borderId="0" xfId="0" applyFont="1" applyAlignment="1" applyProtection="1">
      <alignment horizontal="left" vertical="center" wrapText="1"/>
      <protection locked="0"/>
    </xf>
    <xf numFmtId="0" fontId="5" fillId="0" borderId="48"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40" xfId="0" applyFont="1" applyBorder="1" applyAlignment="1" applyProtection="1">
      <alignment horizontal="center" vertical="center" shrinkToFit="1"/>
      <protection locked="0"/>
    </xf>
    <xf numFmtId="0" fontId="5" fillId="0" borderId="38" xfId="0"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0" fillId="0" borderId="0" xfId="0" applyAlignment="1" applyProtection="1">
      <alignment vertical="center" wrapText="1" shrinkToFit="1"/>
      <protection locked="0"/>
    </xf>
    <xf numFmtId="0" fontId="32" fillId="0" borderId="0" xfId="0" applyFont="1">
      <alignment vertical="center"/>
    </xf>
    <xf numFmtId="0" fontId="33" fillId="0" borderId="0" xfId="0" applyFont="1">
      <alignment vertical="center"/>
    </xf>
    <xf numFmtId="0" fontId="2" fillId="2" borderId="30" xfId="0" applyFont="1" applyFill="1" applyBorder="1" applyAlignment="1" applyProtection="1">
      <alignment vertical="center"/>
    </xf>
    <xf numFmtId="0" fontId="2" fillId="2" borderId="26" xfId="0" applyFont="1" applyFill="1" applyBorder="1" applyAlignment="1" applyProtection="1">
      <alignment vertical="center"/>
    </xf>
    <xf numFmtId="0" fontId="2" fillId="2" borderId="27" xfId="0" applyFont="1" applyFill="1" applyBorder="1" applyAlignment="1" applyProtection="1">
      <alignment vertical="center"/>
    </xf>
    <xf numFmtId="0" fontId="0" fillId="0" borderId="0" xfId="0" applyAlignment="1" applyProtection="1">
      <alignment horizontal="left" vertical="center" wrapText="1" shrinkToFit="1"/>
      <protection locked="0"/>
    </xf>
    <xf numFmtId="0" fontId="5" fillId="2" borderId="0" xfId="0" applyFont="1" applyFill="1" applyAlignment="1" applyProtection="1">
      <alignment horizontal="right" vertical="center" shrinkToFit="1"/>
    </xf>
    <xf numFmtId="0" fontId="5" fillId="0" borderId="34" xfId="0" applyFont="1" applyBorder="1" applyAlignment="1" applyProtection="1">
      <alignment horizontal="center" vertical="center" shrinkToFit="1"/>
      <protection locked="0"/>
    </xf>
    <xf numFmtId="0" fontId="5" fillId="0" borderId="5" xfId="0" applyFont="1" applyBorder="1" applyAlignment="1" applyProtection="1">
      <alignment horizontal="center" vertical="center" shrinkToFit="1"/>
      <protection locked="0"/>
    </xf>
    <xf numFmtId="0" fontId="5" fillId="0" borderId="0" xfId="0" applyFont="1" applyAlignment="1" applyProtection="1">
      <alignment horizontal="left" vertical="center" wrapText="1"/>
      <protection locked="0"/>
    </xf>
    <xf numFmtId="176" fontId="5" fillId="0" borderId="0" xfId="0" applyNumberFormat="1" applyFont="1" applyAlignment="1" applyProtection="1">
      <alignment horizontal="center" vertical="center" shrinkToFit="1"/>
      <protection locked="0"/>
    </xf>
    <xf numFmtId="0" fontId="5" fillId="0" borderId="1" xfId="0" applyFont="1" applyBorder="1" applyAlignment="1" applyProtection="1">
      <alignment horizontal="center" vertical="center" shrinkToFit="1"/>
      <protection locked="0"/>
    </xf>
    <xf numFmtId="0" fontId="5" fillId="0" borderId="8" xfId="0" applyFont="1" applyBorder="1" applyAlignment="1" applyProtection="1">
      <alignment horizontal="center" vertical="center" shrinkToFit="1"/>
      <protection locked="0"/>
    </xf>
    <xf numFmtId="0" fontId="5" fillId="0" borderId="48" xfId="0" applyFont="1" applyBorder="1" applyAlignment="1" applyProtection="1">
      <alignment horizontal="center" vertical="center" shrinkToFit="1"/>
      <protection locked="0"/>
    </xf>
    <xf numFmtId="0" fontId="0" fillId="0" borderId="0" xfId="0" applyAlignment="1" applyProtection="1">
      <alignment horizontal="left" vertical="center" shrinkToFit="1"/>
      <protection locked="0"/>
    </xf>
    <xf numFmtId="0" fontId="5" fillId="0" borderId="13" xfId="0" applyFont="1" applyBorder="1" applyAlignment="1" applyProtection="1">
      <alignment horizontal="left" vertical="center" shrinkToFit="1"/>
      <protection locked="0"/>
    </xf>
    <xf numFmtId="0" fontId="5" fillId="0" borderId="10" xfId="0" applyFont="1" applyBorder="1" applyAlignment="1" applyProtection="1">
      <alignment horizontal="center" vertical="center" shrinkToFit="1"/>
      <protection locked="0"/>
    </xf>
    <xf numFmtId="0" fontId="5" fillId="0" borderId="38" xfId="0" applyFont="1" applyBorder="1" applyAlignment="1" applyProtection="1">
      <alignment horizontal="center" vertical="center" shrinkToFit="1"/>
      <protection locked="0"/>
    </xf>
    <xf numFmtId="0" fontId="5" fillId="0" borderId="18" xfId="0" applyFont="1" applyBorder="1" applyAlignment="1" applyProtection="1">
      <alignment horizontal="center" vertical="center" shrinkToFit="1"/>
      <protection locked="0"/>
    </xf>
    <xf numFmtId="0" fontId="5" fillId="0" borderId="37" xfId="0" applyFont="1" applyBorder="1" applyAlignment="1" applyProtection="1">
      <alignment horizontal="center" vertical="center" shrinkToFit="1"/>
      <protection locked="0"/>
    </xf>
    <xf numFmtId="0" fontId="5" fillId="0" borderId="39" xfId="0" applyFont="1" applyBorder="1" applyAlignment="1" applyProtection="1">
      <alignment horizontal="center" vertical="center" shrinkToFit="1"/>
      <protection locked="0"/>
    </xf>
    <xf numFmtId="0" fontId="5" fillId="0" borderId="21" xfId="0" applyFont="1" applyBorder="1" applyAlignment="1" applyProtection="1">
      <alignment horizontal="center" vertical="center" shrinkToFit="1"/>
      <protection locked="0"/>
    </xf>
    <xf numFmtId="0" fontId="5" fillId="0" borderId="44" xfId="0" applyFont="1" applyBorder="1" applyAlignment="1" applyProtection="1">
      <alignment horizontal="center" vertical="center" shrinkToFit="1"/>
      <protection locked="0"/>
    </xf>
    <xf numFmtId="0" fontId="5" fillId="0" borderId="62" xfId="0" applyFont="1" applyBorder="1" applyAlignment="1" applyProtection="1">
      <alignment horizontal="center" vertical="center" shrinkToFit="1"/>
      <protection locked="0"/>
    </xf>
    <xf numFmtId="0" fontId="5" fillId="0" borderId="40" xfId="0" applyFont="1" applyBorder="1" applyAlignment="1" applyProtection="1">
      <alignment horizontal="center" vertical="center" shrinkToFit="1"/>
      <protection locked="0"/>
    </xf>
    <xf numFmtId="0" fontId="5" fillId="0" borderId="35" xfId="0" applyFont="1" applyBorder="1" applyAlignment="1" applyProtection="1">
      <alignment horizontal="center" vertical="center" shrinkToFit="1"/>
      <protection locked="0"/>
    </xf>
    <xf numFmtId="0" fontId="5" fillId="0" borderId="41" xfId="0" applyFont="1" applyBorder="1" applyAlignment="1" applyProtection="1">
      <alignment horizontal="center" vertical="center" shrinkToFit="1"/>
      <protection locked="0"/>
    </xf>
    <xf numFmtId="0" fontId="2" fillId="2" borderId="26" xfId="0" applyFont="1" applyFill="1" applyBorder="1" applyAlignment="1" applyProtection="1">
      <alignment horizontal="center" vertical="center"/>
    </xf>
    <xf numFmtId="0" fontId="2" fillId="2" borderId="27" xfId="0" applyFont="1" applyFill="1" applyBorder="1" applyAlignment="1" applyProtection="1">
      <alignment horizontal="center" vertical="center"/>
    </xf>
    <xf numFmtId="0" fontId="0" fillId="34" borderId="0" xfId="0" applyFill="1" applyAlignment="1" applyProtection="1">
      <alignment horizontal="left" vertical="center" wrapText="1" shrinkToFit="1"/>
      <protection locked="0"/>
    </xf>
    <xf numFmtId="0" fontId="5" fillId="0" borderId="42" xfId="0" applyFont="1" applyBorder="1" applyAlignment="1" applyProtection="1">
      <alignment horizontal="center" vertical="center" shrinkToFit="1"/>
      <protection locked="0"/>
    </xf>
    <xf numFmtId="0" fontId="5" fillId="0" borderId="36" xfId="0" applyFont="1" applyBorder="1" applyAlignment="1" applyProtection="1">
      <alignment horizontal="center" vertical="center" shrinkToFit="1"/>
      <protection locked="0"/>
    </xf>
    <xf numFmtId="0" fontId="5" fillId="0" borderId="43" xfId="0" applyFont="1" applyBorder="1" applyAlignment="1" applyProtection="1">
      <alignment horizontal="center" vertical="center" shrinkToFit="1"/>
      <protection locked="0"/>
    </xf>
    <xf numFmtId="0" fontId="2" fillId="2" borderId="30" xfId="0" applyFont="1" applyFill="1" applyBorder="1" applyAlignment="1" applyProtection="1">
      <alignment horizontal="center" vertical="center"/>
    </xf>
    <xf numFmtId="0" fontId="5" fillId="0" borderId="17" xfId="0" applyFont="1" applyBorder="1" applyAlignment="1" applyProtection="1">
      <alignment horizontal="center" vertical="center" shrinkToFit="1"/>
    </xf>
    <xf numFmtId="0" fontId="5" fillId="0" borderId="46" xfId="0" applyFont="1" applyBorder="1" applyAlignment="1" applyProtection="1">
      <alignment horizontal="center" vertical="center" shrinkToFit="1"/>
    </xf>
    <xf numFmtId="0" fontId="5" fillId="2" borderId="61" xfId="0" applyFont="1" applyFill="1" applyBorder="1" applyAlignment="1" applyProtection="1">
      <alignment horizontal="left" vertical="center" shrinkToFit="1"/>
    </xf>
    <xf numFmtId="0" fontId="5" fillId="2" borderId="62" xfId="0" applyFont="1" applyFill="1" applyBorder="1" applyAlignment="1" applyProtection="1">
      <alignment horizontal="left" vertical="center" shrinkToFit="1"/>
    </xf>
    <xf numFmtId="0" fontId="5" fillId="2" borderId="63" xfId="0" applyFont="1" applyFill="1" applyBorder="1" applyAlignment="1" applyProtection="1">
      <alignment horizontal="left" vertical="center" shrinkToFit="1"/>
    </xf>
    <xf numFmtId="0" fontId="5" fillId="0" borderId="20" xfId="0" applyFont="1" applyBorder="1" applyAlignment="1" applyProtection="1">
      <alignment horizontal="center" vertical="center" shrinkToFit="1"/>
    </xf>
    <xf numFmtId="0" fontId="5" fillId="0" borderId="47" xfId="0" applyFont="1" applyBorder="1" applyAlignment="1" applyProtection="1">
      <alignment horizontal="center" vertical="center" shrinkToFit="1"/>
    </xf>
    <xf numFmtId="0" fontId="5" fillId="2" borderId="24" xfId="0" applyFont="1" applyFill="1" applyBorder="1" applyAlignment="1" applyProtection="1">
      <alignment horizontal="left" vertical="center" shrinkToFit="1"/>
    </xf>
    <xf numFmtId="0" fontId="5" fillId="2" borderId="21" xfId="0" applyFont="1" applyFill="1" applyBorder="1" applyAlignment="1" applyProtection="1">
      <alignment horizontal="left" vertical="center" shrinkToFit="1"/>
    </xf>
    <xf numFmtId="0" fontId="5" fillId="0" borderId="13" xfId="0" applyFont="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51" xfId="0" applyBorder="1" applyAlignment="1" applyProtection="1">
      <alignment horizontal="center" vertical="center" shrinkToFit="1"/>
      <protection locked="0"/>
    </xf>
    <xf numFmtId="0" fontId="0" fillId="0" borderId="49" xfId="0" applyBorder="1" applyAlignment="1" applyProtection="1">
      <alignment horizontal="center" vertical="center" shrinkToFit="1"/>
      <protection locked="0"/>
    </xf>
    <xf numFmtId="0" fontId="0" fillId="0" borderId="50" xfId="0" applyBorder="1" applyAlignment="1" applyProtection="1">
      <alignment horizontal="center" vertical="center" shrinkToFit="1"/>
      <protection locked="0"/>
    </xf>
    <xf numFmtId="0" fontId="6" fillId="0" borderId="0" xfId="0" applyFont="1" applyAlignment="1" applyProtection="1">
      <alignment horizontal="center" vertical="center" shrinkToFit="1"/>
      <protection locked="0"/>
    </xf>
    <xf numFmtId="0" fontId="7" fillId="2" borderId="0" xfId="0" applyFont="1" applyFill="1" applyAlignment="1" applyProtection="1">
      <alignment horizontal="left" vertical="center" wrapText="1"/>
    </xf>
    <xf numFmtId="0" fontId="5" fillId="0" borderId="14" xfId="0" applyFont="1" applyBorder="1" applyAlignment="1" applyProtection="1">
      <alignment horizontal="center" vertical="center" shrinkToFit="1"/>
    </xf>
    <xf numFmtId="0" fontId="5" fillId="0" borderId="45" xfId="0" applyFont="1" applyBorder="1" applyAlignment="1" applyProtection="1">
      <alignment horizontal="center" vertical="center" shrinkToFit="1"/>
    </xf>
    <xf numFmtId="0" fontId="5" fillId="2" borderId="23" xfId="0" applyFont="1" applyFill="1" applyBorder="1" applyAlignment="1" applyProtection="1">
      <alignment horizontal="center" vertical="center" shrinkToFit="1"/>
    </xf>
    <xf numFmtId="0" fontId="5" fillId="2" borderId="15" xfId="0" applyFont="1" applyFill="1" applyBorder="1" applyAlignment="1" applyProtection="1">
      <alignment horizontal="center" vertical="center" shrinkToFit="1"/>
    </xf>
    <xf numFmtId="0" fontId="5" fillId="0" borderId="15" xfId="0" applyFont="1" applyBorder="1" applyAlignment="1" applyProtection="1">
      <alignment horizontal="center" vertical="center" shrinkToFit="1"/>
    </xf>
    <xf numFmtId="0" fontId="5" fillId="0" borderId="16" xfId="0" applyFont="1" applyBorder="1" applyAlignment="1" applyProtection="1">
      <alignment horizontal="center" vertical="center" shrinkToFit="1"/>
    </xf>
    <xf numFmtId="0" fontId="5" fillId="2" borderId="18" xfId="0" applyFont="1" applyFill="1" applyBorder="1" applyAlignment="1" applyProtection="1">
      <alignment horizontal="center" vertical="center" shrinkToFit="1"/>
    </xf>
    <xf numFmtId="0" fontId="5" fillId="0" borderId="18" xfId="0" applyFont="1" applyBorder="1" applyAlignment="1" applyProtection="1">
      <alignment horizontal="center" vertical="center" shrinkToFit="1"/>
    </xf>
    <xf numFmtId="0" fontId="5" fillId="0" borderId="61" xfId="0" applyFont="1" applyBorder="1" applyAlignment="1" applyProtection="1">
      <alignment horizontal="left" vertical="center" shrinkToFit="1"/>
    </xf>
    <xf numFmtId="0" fontId="5" fillId="0" borderId="62" xfId="0" applyFont="1" applyBorder="1" applyAlignment="1" applyProtection="1">
      <alignment horizontal="left" vertical="center" shrinkToFit="1"/>
    </xf>
    <xf numFmtId="0" fontId="5" fillId="0" borderId="63" xfId="0" applyFont="1" applyBorder="1" applyAlignment="1" applyProtection="1">
      <alignment horizontal="left" vertical="center" shrinkToFit="1"/>
    </xf>
    <xf numFmtId="0" fontId="5" fillId="0" borderId="23" xfId="0" applyFont="1" applyBorder="1" applyAlignment="1" applyProtection="1">
      <alignment horizontal="center" vertical="center" shrinkToFit="1"/>
    </xf>
    <xf numFmtId="0" fontId="5" fillId="0" borderId="0" xfId="0" applyFont="1" applyAlignment="1" applyProtection="1">
      <alignment horizontal="right" vertical="center" shrinkToFit="1"/>
    </xf>
    <xf numFmtId="0" fontId="5" fillId="0" borderId="24" xfId="0" applyFont="1" applyBorder="1" applyAlignment="1" applyProtection="1">
      <alignment horizontal="left" vertical="center" shrinkToFit="1"/>
    </xf>
    <xf numFmtId="0" fontId="5" fillId="0" borderId="21" xfId="0" applyFont="1" applyBorder="1" applyAlignment="1" applyProtection="1">
      <alignment horizontal="left" vertical="center" shrinkToFit="1"/>
    </xf>
  </cellXfs>
  <cellStyles count="55">
    <cellStyle name="¢è`" xfId="2" xr:uid="{00000000-0005-0000-0000-000000000000}"/>
    <cellStyle name="æØè [0.00]_laroux" xfId="3" xr:uid="{00000000-0005-0000-0000-000001000000}"/>
    <cellStyle name="æØè_laroux" xfId="4" xr:uid="{00000000-0005-0000-0000-000002000000}"/>
    <cellStyle name="ÊÝ [0.00]_laroux" xfId="5" xr:uid="{00000000-0005-0000-0000-000003000000}"/>
    <cellStyle name="ÊÝ_laroux" xfId="6" xr:uid="{00000000-0005-0000-0000-000004000000}"/>
    <cellStyle name="p[Zg_laroux" xfId="7" xr:uid="{00000000-0005-0000-0000-000005000000}"/>
    <cellStyle name="W_]¿" xfId="8" xr:uid="{00000000-0005-0000-0000-000006000000}"/>
    <cellStyle name="20% - アクセント 1 2" xfId="9" xr:uid="{00000000-0005-0000-0000-000007000000}"/>
    <cellStyle name="20% - アクセント 2 2" xfId="10" xr:uid="{00000000-0005-0000-0000-000008000000}"/>
    <cellStyle name="20% - アクセント 3 2" xfId="11" xr:uid="{00000000-0005-0000-0000-000009000000}"/>
    <cellStyle name="20% - アクセント 4 2" xfId="12" xr:uid="{00000000-0005-0000-0000-00000A000000}"/>
    <cellStyle name="20% - アクセント 5 2" xfId="13" xr:uid="{00000000-0005-0000-0000-00000B000000}"/>
    <cellStyle name="20% - アクセント 6 2" xfId="14" xr:uid="{00000000-0005-0000-0000-00000C000000}"/>
    <cellStyle name="40% - アクセント 1 2" xfId="15" xr:uid="{00000000-0005-0000-0000-00000D000000}"/>
    <cellStyle name="40% - アクセント 2 2" xfId="16" xr:uid="{00000000-0005-0000-0000-00000E000000}"/>
    <cellStyle name="40% - アクセント 3 2" xfId="17" xr:uid="{00000000-0005-0000-0000-00000F000000}"/>
    <cellStyle name="40% - アクセント 4 2" xfId="18" xr:uid="{00000000-0005-0000-0000-000010000000}"/>
    <cellStyle name="40% - アクセント 5 2" xfId="19" xr:uid="{00000000-0005-0000-0000-000011000000}"/>
    <cellStyle name="40% - アクセント 6 2" xfId="20" xr:uid="{00000000-0005-0000-0000-000012000000}"/>
    <cellStyle name="60% - アクセント 1 2" xfId="21" xr:uid="{00000000-0005-0000-0000-000013000000}"/>
    <cellStyle name="60% - アクセント 2 2" xfId="22" xr:uid="{00000000-0005-0000-0000-000014000000}"/>
    <cellStyle name="60% - アクセント 3 2" xfId="23" xr:uid="{00000000-0005-0000-0000-000015000000}"/>
    <cellStyle name="60% - アクセント 4 2" xfId="24" xr:uid="{00000000-0005-0000-0000-000016000000}"/>
    <cellStyle name="60% - アクセント 5 2" xfId="25" xr:uid="{00000000-0005-0000-0000-000017000000}"/>
    <cellStyle name="60% - アクセント 6 2" xfId="26" xr:uid="{00000000-0005-0000-0000-000018000000}"/>
    <cellStyle name="Comma [0]_Full Year FY96" xfId="27" xr:uid="{00000000-0005-0000-0000-000019000000}"/>
    <cellStyle name="Comma_Full Year FY96" xfId="28" xr:uid="{00000000-0005-0000-0000-00001A000000}"/>
    <cellStyle name="Currency [0]_Full Year FY96" xfId="29" xr:uid="{00000000-0005-0000-0000-00001B000000}"/>
    <cellStyle name="Currency_Full Year FY96" xfId="30" xr:uid="{00000000-0005-0000-0000-00001C000000}"/>
    <cellStyle name="Normal_Certs Q2" xfId="31" xr:uid="{00000000-0005-0000-0000-00001D000000}"/>
    <cellStyle name="アクセント 1 2" xfId="32" xr:uid="{00000000-0005-0000-0000-00001E000000}"/>
    <cellStyle name="アクセント 2 2" xfId="33" xr:uid="{00000000-0005-0000-0000-00001F000000}"/>
    <cellStyle name="アクセント 3 2" xfId="34" xr:uid="{00000000-0005-0000-0000-000020000000}"/>
    <cellStyle name="アクセント 4 2" xfId="35" xr:uid="{00000000-0005-0000-0000-000021000000}"/>
    <cellStyle name="アクセント 5 2" xfId="36" xr:uid="{00000000-0005-0000-0000-000022000000}"/>
    <cellStyle name="アクセント 6 2" xfId="37" xr:uid="{00000000-0005-0000-0000-000023000000}"/>
    <cellStyle name="タイトル 2" xfId="38" xr:uid="{00000000-0005-0000-0000-000024000000}"/>
    <cellStyle name="チェック セル 2" xfId="39" xr:uid="{00000000-0005-0000-0000-000025000000}"/>
    <cellStyle name="どちらでもない 2" xfId="40" xr:uid="{00000000-0005-0000-0000-000026000000}"/>
    <cellStyle name="メモ 2" xfId="41" xr:uid="{00000000-0005-0000-0000-000027000000}"/>
    <cellStyle name="リンク セル 2" xfId="42" xr:uid="{00000000-0005-0000-0000-000028000000}"/>
    <cellStyle name="悪い 2" xfId="43" xr:uid="{00000000-0005-0000-0000-000029000000}"/>
    <cellStyle name="計算 2" xfId="44" xr:uid="{00000000-0005-0000-0000-00002A000000}"/>
    <cellStyle name="警告文 2" xfId="45" xr:uid="{00000000-0005-0000-0000-00002B000000}"/>
    <cellStyle name="見出し 1 2" xfId="46" xr:uid="{00000000-0005-0000-0000-00002C000000}"/>
    <cellStyle name="見出し 2 2" xfId="47" xr:uid="{00000000-0005-0000-0000-00002D000000}"/>
    <cellStyle name="見出し 3 2" xfId="48" xr:uid="{00000000-0005-0000-0000-00002E000000}"/>
    <cellStyle name="見出し 4 2" xfId="49" xr:uid="{00000000-0005-0000-0000-00002F000000}"/>
    <cellStyle name="集計 2" xfId="50" xr:uid="{00000000-0005-0000-0000-000030000000}"/>
    <cellStyle name="出力 2" xfId="51" xr:uid="{00000000-0005-0000-0000-000031000000}"/>
    <cellStyle name="説明文 2" xfId="52" xr:uid="{00000000-0005-0000-0000-000032000000}"/>
    <cellStyle name="入力 2" xfId="53" xr:uid="{00000000-0005-0000-0000-000033000000}"/>
    <cellStyle name="標準" xfId="0" builtinId="0"/>
    <cellStyle name="標準 2" xfId="1" xr:uid="{00000000-0005-0000-0000-000035000000}"/>
    <cellStyle name="良い 2" xfId="54" xr:uid="{00000000-0005-0000-0000-00003600000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114300</xdr:colOff>
      <xdr:row>0</xdr:row>
      <xdr:rowOff>167640</xdr:rowOff>
    </xdr:from>
    <xdr:to>
      <xdr:col>5</xdr:col>
      <xdr:colOff>76200</xdr:colOff>
      <xdr:row>2</xdr:row>
      <xdr:rowOff>106680</xdr:rowOff>
    </xdr:to>
    <xdr:sp macro="" textlink="">
      <xdr:nvSpPr>
        <xdr:cNvPr id="2" name="楕円 1">
          <a:extLst>
            <a:ext uri="{FF2B5EF4-FFF2-40B4-BE49-F238E27FC236}">
              <a16:creationId xmlns:a16="http://schemas.microsoft.com/office/drawing/2014/main" id="{BEE160D3-0919-4C02-9725-D685C8E528EE}"/>
            </a:ext>
          </a:extLst>
        </xdr:cNvPr>
        <xdr:cNvSpPr/>
      </xdr:nvSpPr>
      <xdr:spPr>
        <a:xfrm>
          <a:off x="754380" y="167640"/>
          <a:ext cx="922020" cy="411480"/>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53340</xdr:colOff>
      <xdr:row>2</xdr:row>
      <xdr:rowOff>91440</xdr:rowOff>
    </xdr:from>
    <xdr:to>
      <xdr:col>14</xdr:col>
      <xdr:colOff>228600</xdr:colOff>
      <xdr:row>9</xdr:row>
      <xdr:rowOff>137160</xdr:rowOff>
    </xdr:to>
    <xdr:cxnSp macro="">
      <xdr:nvCxnSpPr>
        <xdr:cNvPr id="6" name="直線矢印コネクタ 5">
          <a:extLst>
            <a:ext uri="{FF2B5EF4-FFF2-40B4-BE49-F238E27FC236}">
              <a16:creationId xmlns:a16="http://schemas.microsoft.com/office/drawing/2014/main" id="{2D7240D6-5D89-49D8-9054-28DF3DF52C56}"/>
            </a:ext>
          </a:extLst>
        </xdr:cNvPr>
        <xdr:cNvCxnSpPr/>
      </xdr:nvCxnSpPr>
      <xdr:spPr>
        <a:xfrm flipH="1" flipV="1">
          <a:off x="1653540" y="563880"/>
          <a:ext cx="3055620" cy="180594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143435</xdr:colOff>
      <xdr:row>26</xdr:row>
      <xdr:rowOff>62750</xdr:rowOff>
    </xdr:from>
    <xdr:to>
      <xdr:col>19</xdr:col>
      <xdr:colOff>8965</xdr:colOff>
      <xdr:row>31</xdr:row>
      <xdr:rowOff>53788</xdr:rowOff>
    </xdr:to>
    <xdr:sp macro="" textlink="">
      <xdr:nvSpPr>
        <xdr:cNvPr id="8" name="テキスト ボックス 7">
          <a:extLst>
            <a:ext uri="{FF2B5EF4-FFF2-40B4-BE49-F238E27FC236}">
              <a16:creationId xmlns:a16="http://schemas.microsoft.com/office/drawing/2014/main" id="{51C3F744-2356-4C03-ACB2-A6C909094091}"/>
            </a:ext>
          </a:extLst>
        </xdr:cNvPr>
        <xdr:cNvSpPr txBox="1"/>
      </xdr:nvSpPr>
      <xdr:spPr>
        <a:xfrm>
          <a:off x="788894" y="6185644"/>
          <a:ext cx="5351930" cy="1156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400"/>
            <a:t>団体戦に出場する選手も</a:t>
          </a:r>
          <a:r>
            <a:rPr kumimoji="1" lang="en-US" altLang="ja-JP" sz="2400"/>
            <a:t>【</a:t>
          </a:r>
          <a:r>
            <a:rPr kumimoji="1" lang="ja-JP" altLang="en-US" sz="2400"/>
            <a:t>個人戦</a:t>
          </a:r>
          <a:r>
            <a:rPr kumimoji="1" lang="en-US" altLang="ja-JP" sz="2400"/>
            <a:t>】</a:t>
          </a:r>
          <a:r>
            <a:rPr kumimoji="1" lang="ja-JP" altLang="en-US" sz="2400"/>
            <a:t>の欄に入力してください。</a:t>
          </a:r>
        </a:p>
      </xdr:txBody>
    </xdr:sp>
    <xdr:clientData/>
  </xdr:twoCellAnchor>
  <xdr:twoCellAnchor>
    <xdr:from>
      <xdr:col>3</xdr:col>
      <xdr:colOff>251014</xdr:colOff>
      <xdr:row>9</xdr:row>
      <xdr:rowOff>8964</xdr:rowOff>
    </xdr:from>
    <xdr:to>
      <xdr:col>5</xdr:col>
      <xdr:colOff>80683</xdr:colOff>
      <xdr:row>10</xdr:row>
      <xdr:rowOff>35858</xdr:rowOff>
    </xdr:to>
    <xdr:sp macro="" textlink="">
      <xdr:nvSpPr>
        <xdr:cNvPr id="9" name="楕円 8">
          <a:extLst>
            <a:ext uri="{FF2B5EF4-FFF2-40B4-BE49-F238E27FC236}">
              <a16:creationId xmlns:a16="http://schemas.microsoft.com/office/drawing/2014/main" id="{89F369EA-FF21-486B-B5CF-E1C044A1C77B}"/>
            </a:ext>
          </a:extLst>
        </xdr:cNvPr>
        <xdr:cNvSpPr/>
      </xdr:nvSpPr>
      <xdr:spPr>
        <a:xfrm>
          <a:off x="1219202" y="2241176"/>
          <a:ext cx="475128" cy="259976"/>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215155</xdr:colOff>
      <xdr:row>11</xdr:row>
      <xdr:rowOff>233082</xdr:rowOff>
    </xdr:from>
    <xdr:to>
      <xdr:col>12</xdr:col>
      <xdr:colOff>44824</xdr:colOff>
      <xdr:row>13</xdr:row>
      <xdr:rowOff>26893</xdr:rowOff>
    </xdr:to>
    <xdr:sp macro="" textlink="">
      <xdr:nvSpPr>
        <xdr:cNvPr id="12" name="楕円 11">
          <a:extLst>
            <a:ext uri="{FF2B5EF4-FFF2-40B4-BE49-F238E27FC236}">
              <a16:creationId xmlns:a16="http://schemas.microsoft.com/office/drawing/2014/main" id="{ACEAFDDE-79D7-47A7-867D-B88C5FCCE9FB}"/>
            </a:ext>
          </a:extLst>
        </xdr:cNvPr>
        <xdr:cNvSpPr/>
      </xdr:nvSpPr>
      <xdr:spPr>
        <a:xfrm>
          <a:off x="3442449" y="2931458"/>
          <a:ext cx="475128" cy="259976"/>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251012</xdr:colOff>
      <xdr:row>11</xdr:row>
      <xdr:rowOff>206189</xdr:rowOff>
    </xdr:from>
    <xdr:to>
      <xdr:col>7</xdr:col>
      <xdr:colOff>80681</xdr:colOff>
      <xdr:row>13</xdr:row>
      <xdr:rowOff>0</xdr:rowOff>
    </xdr:to>
    <xdr:sp macro="" textlink="">
      <xdr:nvSpPr>
        <xdr:cNvPr id="13" name="楕円 12">
          <a:extLst>
            <a:ext uri="{FF2B5EF4-FFF2-40B4-BE49-F238E27FC236}">
              <a16:creationId xmlns:a16="http://schemas.microsoft.com/office/drawing/2014/main" id="{2492AD22-77AF-4F06-B0C1-461DA3D2128F}"/>
            </a:ext>
          </a:extLst>
        </xdr:cNvPr>
        <xdr:cNvSpPr/>
      </xdr:nvSpPr>
      <xdr:spPr>
        <a:xfrm>
          <a:off x="1864659" y="2904565"/>
          <a:ext cx="475128" cy="259976"/>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215155</xdr:colOff>
      <xdr:row>8</xdr:row>
      <xdr:rowOff>35859</xdr:rowOff>
    </xdr:from>
    <xdr:to>
      <xdr:col>10</xdr:col>
      <xdr:colOff>44824</xdr:colOff>
      <xdr:row>9</xdr:row>
      <xdr:rowOff>215152</xdr:rowOff>
    </xdr:to>
    <xdr:sp macro="" textlink="">
      <xdr:nvSpPr>
        <xdr:cNvPr id="14" name="楕円 13">
          <a:extLst>
            <a:ext uri="{FF2B5EF4-FFF2-40B4-BE49-F238E27FC236}">
              <a16:creationId xmlns:a16="http://schemas.microsoft.com/office/drawing/2014/main" id="{A71A5612-D2DC-46FC-8B67-9A3956827916}"/>
            </a:ext>
          </a:extLst>
        </xdr:cNvPr>
        <xdr:cNvSpPr/>
      </xdr:nvSpPr>
      <xdr:spPr>
        <a:xfrm>
          <a:off x="2796990" y="2187388"/>
          <a:ext cx="475128" cy="259976"/>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129989</xdr:colOff>
      <xdr:row>13</xdr:row>
      <xdr:rowOff>26893</xdr:rowOff>
    </xdr:from>
    <xdr:to>
      <xdr:col>14</xdr:col>
      <xdr:colOff>152400</xdr:colOff>
      <xdr:row>15</xdr:row>
      <xdr:rowOff>143435</xdr:rowOff>
    </xdr:to>
    <xdr:cxnSp macro="">
      <xdr:nvCxnSpPr>
        <xdr:cNvPr id="15" name="直線矢印コネクタ 14">
          <a:extLst>
            <a:ext uri="{FF2B5EF4-FFF2-40B4-BE49-F238E27FC236}">
              <a16:creationId xmlns:a16="http://schemas.microsoft.com/office/drawing/2014/main" id="{C49A8D96-872D-4F23-841D-12847CC40F66}"/>
            </a:ext>
          </a:extLst>
        </xdr:cNvPr>
        <xdr:cNvCxnSpPr>
          <a:endCxn id="12" idx="4"/>
        </xdr:cNvCxnSpPr>
      </xdr:nvCxnSpPr>
      <xdr:spPr>
        <a:xfrm flipH="1" flipV="1">
          <a:off x="3680013" y="3191434"/>
          <a:ext cx="990599" cy="58270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107577</xdr:colOff>
      <xdr:row>9</xdr:row>
      <xdr:rowOff>152399</xdr:rowOff>
    </xdr:from>
    <xdr:to>
      <xdr:col>9</xdr:col>
      <xdr:colOff>4483</xdr:colOff>
      <xdr:row>17</xdr:row>
      <xdr:rowOff>53788</xdr:rowOff>
    </xdr:to>
    <xdr:cxnSp macro="">
      <xdr:nvCxnSpPr>
        <xdr:cNvPr id="18" name="直線矢印コネクタ 17">
          <a:extLst>
            <a:ext uri="{FF2B5EF4-FFF2-40B4-BE49-F238E27FC236}">
              <a16:creationId xmlns:a16="http://schemas.microsoft.com/office/drawing/2014/main" id="{9395A693-F9A2-427D-BFA1-4892751D980F}"/>
            </a:ext>
          </a:extLst>
        </xdr:cNvPr>
        <xdr:cNvCxnSpPr/>
      </xdr:nvCxnSpPr>
      <xdr:spPr>
        <a:xfrm flipV="1">
          <a:off x="2689412" y="2384611"/>
          <a:ext cx="219636" cy="176604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300318</xdr:colOff>
      <xdr:row>9</xdr:row>
      <xdr:rowOff>206187</xdr:rowOff>
    </xdr:from>
    <xdr:to>
      <xdr:col>6</xdr:col>
      <xdr:colOff>89648</xdr:colOff>
      <xdr:row>16</xdr:row>
      <xdr:rowOff>215153</xdr:rowOff>
    </xdr:to>
    <xdr:cxnSp macro="">
      <xdr:nvCxnSpPr>
        <xdr:cNvPr id="20" name="直線矢印コネクタ 19">
          <a:extLst>
            <a:ext uri="{FF2B5EF4-FFF2-40B4-BE49-F238E27FC236}">
              <a16:creationId xmlns:a16="http://schemas.microsoft.com/office/drawing/2014/main" id="{9B310EDE-73F1-40CB-986F-000C378C6B85}"/>
            </a:ext>
          </a:extLst>
        </xdr:cNvPr>
        <xdr:cNvCxnSpPr/>
      </xdr:nvCxnSpPr>
      <xdr:spPr>
        <a:xfrm flipH="1" flipV="1">
          <a:off x="1591236" y="2438399"/>
          <a:ext cx="434788" cy="1640542"/>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210672</xdr:colOff>
      <xdr:row>12</xdr:row>
      <xdr:rowOff>188258</xdr:rowOff>
    </xdr:from>
    <xdr:to>
      <xdr:col>14</xdr:col>
      <xdr:colOff>125506</xdr:colOff>
      <xdr:row>16</xdr:row>
      <xdr:rowOff>8965</xdr:rowOff>
    </xdr:to>
    <xdr:cxnSp macro="">
      <xdr:nvCxnSpPr>
        <xdr:cNvPr id="22" name="直線矢印コネクタ 21">
          <a:extLst>
            <a:ext uri="{FF2B5EF4-FFF2-40B4-BE49-F238E27FC236}">
              <a16:creationId xmlns:a16="http://schemas.microsoft.com/office/drawing/2014/main" id="{B0AF06C3-DAFF-4F6E-AB83-607B983686AC}"/>
            </a:ext>
          </a:extLst>
        </xdr:cNvPr>
        <xdr:cNvCxnSpPr/>
      </xdr:nvCxnSpPr>
      <xdr:spPr>
        <a:xfrm flipH="1" flipV="1">
          <a:off x="2147048" y="3119717"/>
          <a:ext cx="2496670" cy="753036"/>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125506</xdr:colOff>
      <xdr:row>16</xdr:row>
      <xdr:rowOff>107577</xdr:rowOff>
    </xdr:from>
    <xdr:to>
      <xdr:col>12</xdr:col>
      <xdr:colOff>134471</xdr:colOff>
      <xdr:row>18</xdr:row>
      <xdr:rowOff>143435</xdr:rowOff>
    </xdr:to>
    <xdr:sp macro="" textlink="">
      <xdr:nvSpPr>
        <xdr:cNvPr id="28" name="テキスト ボックス 27">
          <a:extLst>
            <a:ext uri="{FF2B5EF4-FFF2-40B4-BE49-F238E27FC236}">
              <a16:creationId xmlns:a16="http://schemas.microsoft.com/office/drawing/2014/main" id="{F3B940EA-187F-4707-82A7-3BE6F1451BF9}"/>
            </a:ext>
          </a:extLst>
        </xdr:cNvPr>
        <xdr:cNvSpPr txBox="1"/>
      </xdr:nvSpPr>
      <xdr:spPr>
        <a:xfrm>
          <a:off x="1093694" y="3971365"/>
          <a:ext cx="2913530" cy="5020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各地区の理事長に確認してください。</a:t>
          </a:r>
        </a:p>
      </xdr:txBody>
    </xdr:sp>
    <xdr:clientData/>
  </xdr:twoCellAnchor>
  <xdr:twoCellAnchor>
    <xdr:from>
      <xdr:col>2</xdr:col>
      <xdr:colOff>17929</xdr:colOff>
      <xdr:row>30</xdr:row>
      <xdr:rowOff>143436</xdr:rowOff>
    </xdr:from>
    <xdr:to>
      <xdr:col>19</xdr:col>
      <xdr:colOff>35859</xdr:colOff>
      <xdr:row>39</xdr:row>
      <xdr:rowOff>206189</xdr:rowOff>
    </xdr:to>
    <xdr:sp macro="" textlink="">
      <xdr:nvSpPr>
        <xdr:cNvPr id="29" name="テキスト ボックス 28">
          <a:extLst>
            <a:ext uri="{FF2B5EF4-FFF2-40B4-BE49-F238E27FC236}">
              <a16:creationId xmlns:a16="http://schemas.microsoft.com/office/drawing/2014/main" id="{624E6EED-E30E-42CE-8606-E44A0E492DC4}"/>
            </a:ext>
          </a:extLst>
        </xdr:cNvPr>
        <xdr:cNvSpPr txBox="1"/>
      </xdr:nvSpPr>
      <xdr:spPr>
        <a:xfrm>
          <a:off x="663388" y="7198660"/>
          <a:ext cx="5504330" cy="216049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200"/>
            <a:t>印刷の都合上、外字は表示できません。生徒に事前に確認の上、入力をお願いします。</a:t>
          </a:r>
          <a:endParaRPr kumimoji="1" lang="en-US" altLang="ja-JP" sz="2200"/>
        </a:p>
        <a:p>
          <a:r>
            <a:rPr kumimoji="1" lang="ja-JP" altLang="en-US" sz="2200"/>
            <a:t>例：土＋口の「よし」は表示できないので、吉と入力</a:t>
          </a:r>
          <a:endParaRPr kumimoji="1" lang="en-US" altLang="ja-JP" sz="2200"/>
        </a:p>
      </xdr:txBody>
    </xdr:sp>
    <xdr:clientData/>
  </xdr:twoCellAnchor>
  <xdr:twoCellAnchor>
    <xdr:from>
      <xdr:col>3</xdr:col>
      <xdr:colOff>89645</xdr:colOff>
      <xdr:row>23</xdr:row>
      <xdr:rowOff>4</xdr:rowOff>
    </xdr:from>
    <xdr:to>
      <xdr:col>5</xdr:col>
      <xdr:colOff>313765</xdr:colOff>
      <xdr:row>23</xdr:row>
      <xdr:rowOff>224119</xdr:rowOff>
    </xdr:to>
    <xdr:sp macro="" textlink="">
      <xdr:nvSpPr>
        <xdr:cNvPr id="16" name="楕円 15">
          <a:extLst>
            <a:ext uri="{FF2B5EF4-FFF2-40B4-BE49-F238E27FC236}">
              <a16:creationId xmlns:a16="http://schemas.microsoft.com/office/drawing/2014/main" id="{38CE7E2F-E431-4F18-855E-B7A0A3122A71}"/>
            </a:ext>
          </a:extLst>
        </xdr:cNvPr>
        <xdr:cNvSpPr/>
      </xdr:nvSpPr>
      <xdr:spPr>
        <a:xfrm>
          <a:off x="1057833" y="5423651"/>
          <a:ext cx="869579" cy="224115"/>
        </a:xfrm>
        <a:prstGeom prst="ellipse">
          <a:avLst/>
        </a:prstGeom>
        <a:noFill/>
        <a:ln w="3810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103094</xdr:colOff>
      <xdr:row>23</xdr:row>
      <xdr:rowOff>134474</xdr:rowOff>
    </xdr:from>
    <xdr:to>
      <xdr:col>8</xdr:col>
      <xdr:colOff>35859</xdr:colOff>
      <xdr:row>24</xdr:row>
      <xdr:rowOff>53789</xdr:rowOff>
    </xdr:to>
    <xdr:cxnSp macro="">
      <xdr:nvCxnSpPr>
        <xdr:cNvPr id="17" name="直線矢印コネクタ 16">
          <a:extLst>
            <a:ext uri="{FF2B5EF4-FFF2-40B4-BE49-F238E27FC236}">
              <a16:creationId xmlns:a16="http://schemas.microsoft.com/office/drawing/2014/main" id="{D2BF04C5-52AA-4710-8A43-7FE4C8E71FF3}"/>
            </a:ext>
          </a:extLst>
        </xdr:cNvPr>
        <xdr:cNvCxnSpPr/>
      </xdr:nvCxnSpPr>
      <xdr:spPr>
        <a:xfrm flipH="1" flipV="1">
          <a:off x="2039470" y="5558121"/>
          <a:ext cx="578224" cy="152397"/>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188260</xdr:colOff>
      <xdr:row>23</xdr:row>
      <xdr:rowOff>80682</xdr:rowOff>
    </xdr:from>
    <xdr:to>
      <xdr:col>16</xdr:col>
      <xdr:colOff>295835</xdr:colOff>
      <xdr:row>25</xdr:row>
      <xdr:rowOff>197223</xdr:rowOff>
    </xdr:to>
    <xdr:sp macro="" textlink="">
      <xdr:nvSpPr>
        <xdr:cNvPr id="5" name="テキスト ボックス 4">
          <a:extLst>
            <a:ext uri="{FF2B5EF4-FFF2-40B4-BE49-F238E27FC236}">
              <a16:creationId xmlns:a16="http://schemas.microsoft.com/office/drawing/2014/main" id="{58BA9795-101A-4E06-9A1E-7B913B285F9A}"/>
            </a:ext>
          </a:extLst>
        </xdr:cNvPr>
        <xdr:cNvSpPr txBox="1"/>
      </xdr:nvSpPr>
      <xdr:spPr>
        <a:xfrm>
          <a:off x="2770095" y="5504329"/>
          <a:ext cx="2689411" cy="58270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名字と名前の間には全角スペースを１つお願いします。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447675</xdr:colOff>
      <xdr:row>4</xdr:row>
      <xdr:rowOff>0</xdr:rowOff>
    </xdr:from>
    <xdr:to>
      <xdr:col>13</xdr:col>
      <xdr:colOff>161925</xdr:colOff>
      <xdr:row>10</xdr:row>
      <xdr:rowOff>0</xdr:rowOff>
    </xdr:to>
    <xdr:sp macro="" textlink="">
      <xdr:nvSpPr>
        <xdr:cNvPr id="2" name="テキスト ボックス 1">
          <a:extLst>
            <a:ext uri="{FF2B5EF4-FFF2-40B4-BE49-F238E27FC236}">
              <a16:creationId xmlns:a16="http://schemas.microsoft.com/office/drawing/2014/main" id="{DAC54F2B-7DFD-469E-8BB8-4DE25EC82F3E}"/>
            </a:ext>
          </a:extLst>
        </xdr:cNvPr>
        <xdr:cNvSpPr txBox="1"/>
      </xdr:nvSpPr>
      <xdr:spPr>
        <a:xfrm>
          <a:off x="8582025" y="942975"/>
          <a:ext cx="2457450" cy="1428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岡山県中学校体育連盟加盟校一覧順です。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42"/>
  <sheetViews>
    <sheetView view="pageBreakPreview" topLeftCell="A31" zoomScale="85" zoomScaleNormal="100" zoomScaleSheetLayoutView="85" workbookViewId="0">
      <selection activeCell="S22" sqref="S22"/>
    </sheetView>
  </sheetViews>
  <sheetFormatPr defaultColWidth="8.75" defaultRowHeight="18"/>
  <cols>
    <col min="1" max="21" width="4.25" style="4" customWidth="1"/>
    <col min="22" max="22" width="4.25" style="21" customWidth="1"/>
    <col min="23" max="39" width="5.33203125" style="21" customWidth="1"/>
    <col min="40" max="43" width="8.75" style="38"/>
    <col min="44" max="16384" width="8.75" style="4"/>
  </cols>
  <sheetData>
    <row r="1" spans="1:39" ht="18.5" thickBot="1"/>
    <row r="2" spans="1:39" ht="18.5" thickBot="1">
      <c r="A2" s="128" t="s">
        <v>761</v>
      </c>
      <c r="B2" s="128"/>
      <c r="C2" s="129"/>
      <c r="D2" s="130">
        <v>200</v>
      </c>
      <c r="E2" s="131"/>
    </row>
    <row r="3" spans="1:39" ht="35.5" customHeight="1">
      <c r="A3" s="132" t="s">
        <v>762</v>
      </c>
      <c r="B3" s="132"/>
      <c r="C3" s="132"/>
      <c r="D3" s="132"/>
      <c r="E3" s="132"/>
      <c r="F3" s="132"/>
      <c r="G3" s="132"/>
      <c r="H3" s="132"/>
      <c r="I3" s="132"/>
      <c r="J3" s="132"/>
      <c r="K3" s="132"/>
      <c r="L3" s="132"/>
      <c r="M3" s="132"/>
      <c r="N3" s="132"/>
      <c r="O3" s="132"/>
      <c r="P3" s="132"/>
      <c r="Q3" s="132"/>
      <c r="R3" s="132"/>
      <c r="S3" s="132"/>
      <c r="T3" s="132"/>
      <c r="U3" s="132"/>
      <c r="V3" s="39"/>
      <c r="W3" s="133" t="s">
        <v>41</v>
      </c>
      <c r="X3" s="133"/>
      <c r="Y3" s="133"/>
      <c r="Z3" s="133"/>
      <c r="AA3" s="133"/>
      <c r="AB3" s="133"/>
      <c r="AC3" s="133"/>
      <c r="AD3" s="133"/>
      <c r="AE3" s="133"/>
      <c r="AF3" s="133"/>
      <c r="AG3" s="133"/>
      <c r="AH3" s="133"/>
      <c r="AI3" s="133"/>
      <c r="AJ3" s="73"/>
      <c r="AK3" s="73"/>
    </row>
    <row r="4" spans="1:39" ht="10.5" customHeight="1" thickBot="1">
      <c r="B4" s="5"/>
      <c r="C4" s="5"/>
      <c r="D4" s="5"/>
      <c r="E4" s="5"/>
      <c r="F4" s="5"/>
      <c r="G4" s="5"/>
      <c r="H4" s="5"/>
      <c r="I4" s="5"/>
      <c r="J4" s="5"/>
      <c r="K4" s="5"/>
      <c r="L4" s="5"/>
      <c r="M4" s="5"/>
      <c r="N4" s="5"/>
      <c r="O4" s="5"/>
      <c r="P4" s="113" t="s">
        <v>770</v>
      </c>
      <c r="Q4" s="113"/>
      <c r="R4" s="113"/>
      <c r="S4" s="113"/>
      <c r="T4" s="113"/>
      <c r="U4" s="113"/>
      <c r="V4" s="40"/>
      <c r="W4" s="133"/>
      <c r="X4" s="133"/>
      <c r="Y4" s="133"/>
      <c r="Z4" s="133"/>
      <c r="AA4" s="133"/>
      <c r="AB4" s="133"/>
      <c r="AC4" s="133"/>
      <c r="AD4" s="133"/>
      <c r="AE4" s="133"/>
      <c r="AF4" s="133"/>
      <c r="AG4" s="133"/>
      <c r="AH4" s="133"/>
      <c r="AI4" s="133"/>
      <c r="AJ4" s="73"/>
      <c r="AK4" s="73"/>
    </row>
    <row r="5" spans="1:39" ht="21.75" customHeight="1">
      <c r="B5" s="5"/>
      <c r="C5" s="134" t="s">
        <v>0</v>
      </c>
      <c r="D5" s="135"/>
      <c r="E5" s="136" t="str">
        <f>VLOOKUP($D$2,学校名等リスト!$B$2:$I$191,2)</f>
        <v>岡山市立</v>
      </c>
      <c r="F5" s="137"/>
      <c r="G5" s="137"/>
      <c r="H5" s="137" t="str">
        <f>VLOOKUP($D$2,学校名等リスト!$B$2:$I$191,3)</f>
        <v>津山第一</v>
      </c>
      <c r="I5" s="137"/>
      <c r="J5" s="137"/>
      <c r="K5" s="137"/>
      <c r="L5" s="137"/>
      <c r="M5" s="138" t="str">
        <f>VLOOKUP($D$2,学校名等リスト!$B$2:$I$191,4)</f>
        <v>中学校</v>
      </c>
      <c r="N5" s="138"/>
      <c r="O5" s="139"/>
      <c r="P5" s="113"/>
      <c r="Q5" s="113"/>
      <c r="R5" s="113"/>
      <c r="S5" s="113"/>
      <c r="T5" s="113"/>
      <c r="U5" s="113"/>
      <c r="V5" s="41"/>
      <c r="W5" s="133"/>
      <c r="X5" s="133"/>
      <c r="Y5" s="133"/>
      <c r="Z5" s="133"/>
      <c r="AA5" s="133"/>
      <c r="AB5" s="133"/>
      <c r="AC5" s="133"/>
      <c r="AD5" s="133"/>
      <c r="AE5" s="133"/>
      <c r="AF5" s="133"/>
      <c r="AG5" s="133"/>
      <c r="AH5" s="133"/>
      <c r="AI5" s="133"/>
      <c r="AJ5" s="73"/>
      <c r="AK5" s="73"/>
    </row>
    <row r="6" spans="1:39" ht="21.75" customHeight="1">
      <c r="B6" s="5"/>
      <c r="C6" s="118" t="s">
        <v>1</v>
      </c>
      <c r="D6" s="119"/>
      <c r="E6" s="140" t="str">
        <f>VLOOKUP($D$2,学校名等リスト!$B$2:$I$191,8)</f>
        <v>備前美作</v>
      </c>
      <c r="F6" s="140"/>
      <c r="G6" s="2" t="s">
        <v>2</v>
      </c>
      <c r="H6" s="2"/>
      <c r="I6" s="2"/>
      <c r="J6" s="2"/>
      <c r="K6" s="2"/>
      <c r="L6" s="2"/>
      <c r="M6" s="2"/>
      <c r="N6" s="2"/>
      <c r="O6" s="3"/>
      <c r="P6" s="113"/>
      <c r="Q6" s="113"/>
      <c r="R6" s="113"/>
      <c r="S6" s="113"/>
      <c r="T6" s="113"/>
      <c r="U6" s="113"/>
      <c r="V6" s="41"/>
      <c r="W6" s="133"/>
      <c r="X6" s="133"/>
      <c r="Y6" s="133"/>
      <c r="Z6" s="133"/>
      <c r="AA6" s="133"/>
      <c r="AB6" s="133"/>
      <c r="AC6" s="133"/>
      <c r="AD6" s="133"/>
      <c r="AE6" s="133"/>
      <c r="AF6" s="133"/>
      <c r="AG6" s="133"/>
      <c r="AH6" s="133"/>
      <c r="AI6" s="133"/>
      <c r="AJ6" s="73"/>
      <c r="AK6" s="73"/>
    </row>
    <row r="7" spans="1:39" ht="21.75" customHeight="1">
      <c r="B7" s="5"/>
      <c r="C7" s="118" t="s">
        <v>3</v>
      </c>
      <c r="D7" s="119"/>
      <c r="E7" s="120" t="str">
        <f>"〒"&amp;VLOOKUP($D$2,学校名等リスト!$B$2:$I$191,5)&amp;"　"&amp;VLOOKUP($D$2,学校名等リスト!$B$2:$I$191,6)</f>
        <v>〒712-3456　倉敷市玉野123-456</v>
      </c>
      <c r="F7" s="121"/>
      <c r="G7" s="121"/>
      <c r="H7" s="121"/>
      <c r="I7" s="121"/>
      <c r="J7" s="121"/>
      <c r="K7" s="121"/>
      <c r="L7" s="121"/>
      <c r="M7" s="121"/>
      <c r="N7" s="121"/>
      <c r="O7" s="122"/>
      <c r="P7" s="113"/>
      <c r="Q7" s="113"/>
      <c r="R7" s="113"/>
      <c r="S7" s="113"/>
      <c r="T7" s="113"/>
      <c r="U7" s="113"/>
      <c r="V7" s="42"/>
      <c r="W7" s="133"/>
      <c r="X7" s="133"/>
      <c r="Y7" s="133"/>
      <c r="Z7" s="133"/>
      <c r="AA7" s="133"/>
      <c r="AB7" s="133"/>
      <c r="AC7" s="133"/>
      <c r="AD7" s="133"/>
      <c r="AE7" s="133"/>
      <c r="AF7" s="133"/>
      <c r="AG7" s="133"/>
      <c r="AH7" s="133"/>
      <c r="AI7" s="133"/>
      <c r="AJ7" s="73"/>
      <c r="AK7" s="73"/>
    </row>
    <row r="8" spans="1:39" ht="21.75" customHeight="1" thickBot="1">
      <c r="B8" s="5"/>
      <c r="C8" s="123" t="s">
        <v>4</v>
      </c>
      <c r="D8" s="124"/>
      <c r="E8" s="125" t="str">
        <f>VLOOKUP($D$2,学校名等リスト!$B$2:$I$191,7)</f>
        <v>(086)999-9999</v>
      </c>
      <c r="F8" s="126"/>
      <c r="G8" s="126"/>
      <c r="H8" s="126"/>
      <c r="I8" s="126"/>
      <c r="J8" s="126"/>
      <c r="K8" s="126"/>
      <c r="L8" s="24"/>
      <c r="M8" s="24"/>
      <c r="N8" s="24"/>
      <c r="O8" s="23"/>
      <c r="P8" s="113"/>
      <c r="Q8" s="113"/>
      <c r="R8" s="113"/>
      <c r="S8" s="113"/>
      <c r="T8" s="113"/>
      <c r="U8" s="113"/>
      <c r="V8" s="42"/>
      <c r="W8" s="133"/>
      <c r="X8" s="133"/>
      <c r="Y8" s="133"/>
      <c r="Z8" s="133"/>
      <c r="AA8" s="133"/>
      <c r="AB8" s="133"/>
      <c r="AC8" s="133"/>
      <c r="AD8" s="133"/>
      <c r="AE8" s="133"/>
      <c r="AF8" s="133"/>
      <c r="AG8" s="133"/>
      <c r="AH8" s="133"/>
      <c r="AI8" s="133"/>
      <c r="AJ8" s="73"/>
      <c r="AK8" s="73"/>
    </row>
    <row r="9" spans="1:39" ht="6.75" customHeight="1">
      <c r="B9" s="5"/>
      <c r="C9" s="5"/>
      <c r="D9" s="5"/>
      <c r="E9" s="5"/>
      <c r="F9" s="5"/>
      <c r="G9" s="5"/>
      <c r="H9" s="5"/>
      <c r="I9" s="5"/>
      <c r="J9" s="5"/>
      <c r="K9" s="5"/>
      <c r="L9" s="5"/>
      <c r="M9" s="5"/>
      <c r="N9" s="5"/>
      <c r="O9" s="5"/>
      <c r="P9" s="113"/>
      <c r="Q9" s="113"/>
      <c r="R9" s="113"/>
      <c r="S9" s="113"/>
      <c r="T9" s="113"/>
      <c r="U9" s="113"/>
      <c r="V9" s="40"/>
    </row>
    <row r="10" spans="1:39" ht="18.649999999999999" customHeight="1" thickBot="1">
      <c r="A10" s="98" t="s">
        <v>39</v>
      </c>
      <c r="B10" s="98"/>
      <c r="C10" s="127" t="s">
        <v>19</v>
      </c>
      <c r="D10" s="127"/>
      <c r="E10" s="8"/>
      <c r="F10" s="9" t="s">
        <v>5</v>
      </c>
      <c r="G10" s="9"/>
      <c r="H10" s="127" t="s">
        <v>19</v>
      </c>
      <c r="I10" s="127"/>
      <c r="J10" s="8"/>
      <c r="K10" s="9" t="s">
        <v>5</v>
      </c>
      <c r="O10" s="9"/>
      <c r="P10" s="113"/>
      <c r="Q10" s="113"/>
      <c r="R10" s="113"/>
      <c r="S10" s="113"/>
      <c r="T10" s="113"/>
      <c r="U10" s="113"/>
      <c r="V10" s="43"/>
      <c r="X10" s="44" t="s">
        <v>24</v>
      </c>
      <c r="Y10" s="44" t="str">
        <f>IF(E10="","",E10)</f>
        <v/>
      </c>
      <c r="Z10" s="44"/>
      <c r="AA10" s="44"/>
      <c r="AB10" s="44" t="str">
        <f>IF(J10="","",J10)</f>
        <v/>
      </c>
      <c r="AC10" s="44"/>
      <c r="AD10" s="44"/>
      <c r="AE10" s="44"/>
      <c r="AF10" s="44"/>
      <c r="AG10" s="44"/>
      <c r="AH10" s="44"/>
      <c r="AI10" s="44"/>
      <c r="AJ10" s="44"/>
      <c r="AK10" s="44"/>
      <c r="AL10" s="44"/>
      <c r="AM10" s="44"/>
    </row>
    <row r="11" spans="1:39" ht="18.5" thickBot="1">
      <c r="B11" s="5"/>
      <c r="C11" s="10" t="s">
        <v>25</v>
      </c>
      <c r="D11" s="108" t="s">
        <v>6</v>
      </c>
      <c r="E11" s="109"/>
      <c r="F11" s="110"/>
      <c r="G11" s="11" t="s">
        <v>7</v>
      </c>
      <c r="H11" s="10" t="s">
        <v>25</v>
      </c>
      <c r="I11" s="108" t="s">
        <v>6</v>
      </c>
      <c r="J11" s="109"/>
      <c r="K11" s="110"/>
      <c r="L11" s="11" t="s">
        <v>7</v>
      </c>
      <c r="N11" s="6"/>
      <c r="O11" s="12"/>
      <c r="P11" s="113"/>
      <c r="Q11" s="113"/>
      <c r="R11" s="113"/>
      <c r="S11" s="113"/>
      <c r="T11" s="113"/>
      <c r="U11" s="113"/>
      <c r="V11" s="45"/>
      <c r="X11" s="46" t="str">
        <f>$E$6</f>
        <v>備前美作</v>
      </c>
      <c r="Y11" s="111" t="str">
        <f>IF(D14="","",$H$5)</f>
        <v/>
      </c>
      <c r="Z11" s="112"/>
      <c r="AA11" s="46" t="str">
        <f>$E$6</f>
        <v>備前美作</v>
      </c>
      <c r="AB11" s="111" t="str">
        <f>IF(I14="","",$H$5)</f>
        <v/>
      </c>
      <c r="AC11" s="112"/>
      <c r="AD11" s="44"/>
      <c r="AE11" s="44"/>
      <c r="AF11" s="44"/>
      <c r="AG11" s="44"/>
      <c r="AH11" s="44"/>
      <c r="AI11" s="44"/>
      <c r="AJ11" s="44"/>
      <c r="AK11" s="44"/>
      <c r="AL11" s="44"/>
      <c r="AM11" s="44"/>
    </row>
    <row r="12" spans="1:39" ht="18.5" thickTop="1">
      <c r="B12" s="5"/>
      <c r="C12" s="13" t="s">
        <v>8</v>
      </c>
      <c r="D12" s="114"/>
      <c r="E12" s="115"/>
      <c r="F12" s="116"/>
      <c r="G12" s="14"/>
      <c r="H12" s="13" t="s">
        <v>8</v>
      </c>
      <c r="I12" s="114"/>
      <c r="J12" s="115"/>
      <c r="K12" s="116"/>
      <c r="L12" s="14"/>
      <c r="N12" s="6"/>
      <c r="O12" s="12"/>
      <c r="P12" s="113"/>
      <c r="Q12" s="113"/>
      <c r="R12" s="113"/>
      <c r="S12" s="113"/>
      <c r="T12" s="113"/>
      <c r="U12" s="113"/>
      <c r="V12" s="45"/>
      <c r="X12" s="47" t="s">
        <v>23</v>
      </c>
      <c r="Y12" s="48" t="str">
        <f>IF(D12="","",D12)</f>
        <v/>
      </c>
      <c r="Z12" s="117" t="s">
        <v>7</v>
      </c>
      <c r="AA12" s="47" t="s">
        <v>20</v>
      </c>
      <c r="AB12" s="48" t="str">
        <f>IF(I12="","",I12)</f>
        <v/>
      </c>
      <c r="AC12" s="117" t="s">
        <v>21</v>
      </c>
      <c r="AD12" s="44"/>
      <c r="AE12" s="44"/>
      <c r="AF12" s="44"/>
      <c r="AG12" s="44"/>
      <c r="AH12" s="44"/>
      <c r="AI12" s="44"/>
      <c r="AJ12" s="44"/>
      <c r="AK12" s="44"/>
      <c r="AL12" s="44"/>
      <c r="AM12" s="44"/>
    </row>
    <row r="13" spans="1:39">
      <c r="B13" s="5"/>
      <c r="C13" s="16" t="s">
        <v>9</v>
      </c>
      <c r="D13" s="101"/>
      <c r="E13" s="102"/>
      <c r="F13" s="103"/>
      <c r="G13" s="17"/>
      <c r="H13" s="16" t="s">
        <v>9</v>
      </c>
      <c r="I13" s="101"/>
      <c r="J13" s="102"/>
      <c r="K13" s="103"/>
      <c r="L13" s="17"/>
      <c r="N13" s="6"/>
      <c r="O13" s="12"/>
      <c r="P13" s="113"/>
      <c r="Q13" s="113"/>
      <c r="R13" s="113"/>
      <c r="S13" s="113"/>
      <c r="T13" s="113"/>
      <c r="U13" s="113"/>
      <c r="V13" s="45"/>
      <c r="X13" s="49" t="s">
        <v>9</v>
      </c>
      <c r="Y13" s="48" t="str">
        <f>IF(D13="","",D13&amp;"("&amp;G13&amp;")")</f>
        <v/>
      </c>
      <c r="Z13" s="117"/>
      <c r="AA13" s="49" t="s">
        <v>22</v>
      </c>
      <c r="AB13" s="48" t="str">
        <f>IF(I13="","",I13&amp;"("&amp;L13&amp;")")</f>
        <v/>
      </c>
      <c r="AC13" s="117"/>
      <c r="AD13" s="44"/>
      <c r="AE13" s="44"/>
      <c r="AF13" s="44"/>
      <c r="AG13" s="44"/>
      <c r="AH13" s="44"/>
      <c r="AI13" s="44"/>
      <c r="AJ13" s="44"/>
      <c r="AK13" s="44"/>
      <c r="AL13" s="44"/>
      <c r="AM13" s="44"/>
    </row>
    <row r="14" spans="1:39" ht="18.649999999999999" customHeight="1">
      <c r="B14" s="5"/>
      <c r="C14" s="16" t="s">
        <v>10</v>
      </c>
      <c r="D14" s="101"/>
      <c r="E14" s="102"/>
      <c r="F14" s="103"/>
      <c r="G14" s="17">
        <v>3</v>
      </c>
      <c r="H14" s="16" t="s">
        <v>10</v>
      </c>
      <c r="I14" s="101"/>
      <c r="J14" s="102"/>
      <c r="K14" s="103"/>
      <c r="L14" s="17"/>
      <c r="N14" s="6"/>
      <c r="O14" s="12"/>
      <c r="P14" s="113"/>
      <c r="Q14" s="113"/>
      <c r="R14" s="113"/>
      <c r="S14" s="113"/>
      <c r="T14" s="113"/>
      <c r="U14" s="113"/>
      <c r="V14" s="45"/>
      <c r="X14" s="50">
        <v>1</v>
      </c>
      <c r="Y14" s="51" t="str">
        <f t="shared" ref="Y14:Y21" si="0">IF(D14="","",D14)</f>
        <v/>
      </c>
      <c r="Z14" s="74" t="str">
        <f t="shared" ref="Z14:Z21" si="1">IF(D14="","",G14)</f>
        <v/>
      </c>
      <c r="AA14" s="50">
        <v>1</v>
      </c>
      <c r="AB14" s="52" t="str">
        <f t="shared" ref="AB14:AB21" si="2">IF(I14="","",I14)</f>
        <v/>
      </c>
      <c r="AC14" s="74" t="str">
        <f>IF(I14="","",L14)</f>
        <v/>
      </c>
      <c r="AD14" s="44"/>
      <c r="AE14" s="44"/>
      <c r="AF14" s="44"/>
      <c r="AG14" s="44"/>
      <c r="AH14" s="44"/>
      <c r="AI14" s="44"/>
      <c r="AJ14" s="44"/>
      <c r="AK14" s="44"/>
      <c r="AL14" s="44"/>
      <c r="AM14" s="44"/>
    </row>
    <row r="15" spans="1:39" ht="18" customHeight="1">
      <c r="B15" s="5"/>
      <c r="C15" s="16" t="s">
        <v>11</v>
      </c>
      <c r="D15" s="101"/>
      <c r="E15" s="107"/>
      <c r="F15" s="103"/>
      <c r="G15" s="17" t="s">
        <v>774</v>
      </c>
      <c r="H15" s="16" t="s">
        <v>11</v>
      </c>
      <c r="I15" s="101"/>
      <c r="J15" s="102"/>
      <c r="K15" s="103"/>
      <c r="L15" s="17"/>
      <c r="N15" s="6"/>
      <c r="O15" s="98" t="s">
        <v>772</v>
      </c>
      <c r="P15" s="98"/>
      <c r="Q15" s="98"/>
      <c r="R15" s="98"/>
      <c r="S15" s="98"/>
      <c r="T15" s="98"/>
      <c r="U15" s="98"/>
      <c r="V15" s="45"/>
      <c r="X15" s="50">
        <v>2</v>
      </c>
      <c r="Y15" s="51" t="str">
        <f t="shared" si="0"/>
        <v/>
      </c>
      <c r="Z15" s="74" t="str">
        <f t="shared" si="1"/>
        <v/>
      </c>
      <c r="AA15" s="50">
        <v>2</v>
      </c>
      <c r="AB15" s="52" t="str">
        <f t="shared" si="2"/>
        <v/>
      </c>
      <c r="AC15" s="74" t="str">
        <f>IF(I15="","",L15)</f>
        <v/>
      </c>
      <c r="AD15" s="44"/>
      <c r="AE15" s="44"/>
      <c r="AF15" s="44"/>
      <c r="AG15" s="44"/>
      <c r="AH15" s="44"/>
      <c r="AI15" s="44"/>
      <c r="AJ15" s="44"/>
      <c r="AK15" s="44"/>
      <c r="AL15" s="44"/>
      <c r="AM15" s="44"/>
    </row>
    <row r="16" spans="1:39" ht="18" customHeight="1">
      <c r="B16" s="5"/>
      <c r="C16" s="16" t="s">
        <v>12</v>
      </c>
      <c r="D16" s="101"/>
      <c r="E16" s="102"/>
      <c r="F16" s="103"/>
      <c r="G16" s="17"/>
      <c r="H16" s="16" t="s">
        <v>12</v>
      </c>
      <c r="I16" s="101"/>
      <c r="J16" s="102"/>
      <c r="K16" s="103"/>
      <c r="L16" s="17"/>
      <c r="O16" s="89" t="s">
        <v>773</v>
      </c>
      <c r="P16" s="89"/>
      <c r="Q16" s="89"/>
      <c r="R16" s="89"/>
      <c r="S16" s="89"/>
      <c r="T16" s="89"/>
      <c r="U16" s="89"/>
      <c r="V16" s="45"/>
      <c r="X16" s="50">
        <v>3</v>
      </c>
      <c r="Y16" s="51" t="str">
        <f t="shared" si="0"/>
        <v/>
      </c>
      <c r="Z16" s="74" t="str">
        <f t="shared" si="1"/>
        <v/>
      </c>
      <c r="AA16" s="50">
        <v>3</v>
      </c>
      <c r="AB16" s="52" t="str">
        <f t="shared" si="2"/>
        <v/>
      </c>
      <c r="AC16" s="74" t="str">
        <f t="shared" ref="AC16:AC21" si="3">IF(I16="","",L16)</f>
        <v/>
      </c>
      <c r="AD16" s="44"/>
      <c r="AE16" s="44"/>
      <c r="AF16" s="44"/>
      <c r="AG16" s="44"/>
      <c r="AH16" s="44"/>
      <c r="AI16" s="44"/>
      <c r="AJ16" s="44"/>
      <c r="AK16" s="44"/>
      <c r="AL16" s="44"/>
      <c r="AM16" s="44"/>
    </row>
    <row r="17" spans="1:39" ht="18" customHeight="1">
      <c r="B17" s="5"/>
      <c r="C17" s="16" t="s">
        <v>13</v>
      </c>
      <c r="D17" s="101"/>
      <c r="E17" s="102"/>
      <c r="F17" s="103"/>
      <c r="G17" s="17"/>
      <c r="H17" s="16" t="s">
        <v>13</v>
      </c>
      <c r="I17" s="101"/>
      <c r="J17" s="102"/>
      <c r="K17" s="103"/>
      <c r="L17" s="17"/>
      <c r="O17" s="89"/>
      <c r="P17" s="89"/>
      <c r="Q17" s="89"/>
      <c r="R17" s="89"/>
      <c r="S17" s="89"/>
      <c r="T17" s="89"/>
      <c r="U17" s="89"/>
      <c r="V17" s="45"/>
      <c r="X17" s="50">
        <v>4</v>
      </c>
      <c r="Y17" s="51" t="str">
        <f t="shared" si="0"/>
        <v/>
      </c>
      <c r="Z17" s="74" t="str">
        <f t="shared" si="1"/>
        <v/>
      </c>
      <c r="AA17" s="50">
        <v>4</v>
      </c>
      <c r="AB17" s="52" t="str">
        <f t="shared" si="2"/>
        <v/>
      </c>
      <c r="AC17" s="74" t="str">
        <f t="shared" si="3"/>
        <v/>
      </c>
      <c r="AD17" s="44"/>
      <c r="AE17" s="44"/>
      <c r="AF17" s="44"/>
      <c r="AG17" s="44"/>
      <c r="AH17" s="44"/>
      <c r="AI17" s="44"/>
      <c r="AJ17" s="44"/>
      <c r="AK17" s="44"/>
      <c r="AL17" s="44"/>
      <c r="AM17" s="44"/>
    </row>
    <row r="18" spans="1:39">
      <c r="B18" s="5"/>
      <c r="C18" s="16" t="s">
        <v>14</v>
      </c>
      <c r="D18" s="101"/>
      <c r="E18" s="102"/>
      <c r="F18" s="103"/>
      <c r="G18" s="17"/>
      <c r="H18" s="16" t="s">
        <v>14</v>
      </c>
      <c r="I18" s="101"/>
      <c r="J18" s="102"/>
      <c r="K18" s="103"/>
      <c r="L18" s="17"/>
      <c r="O18" s="89"/>
      <c r="P18" s="89"/>
      <c r="Q18" s="89"/>
      <c r="R18" s="89"/>
      <c r="S18" s="89"/>
      <c r="T18" s="89"/>
      <c r="U18" s="89"/>
      <c r="V18" s="45"/>
      <c r="X18" s="50">
        <v>5</v>
      </c>
      <c r="Y18" s="51" t="str">
        <f t="shared" si="0"/>
        <v/>
      </c>
      <c r="Z18" s="74" t="str">
        <f t="shared" si="1"/>
        <v/>
      </c>
      <c r="AA18" s="50">
        <v>5</v>
      </c>
      <c r="AB18" s="52" t="str">
        <f t="shared" si="2"/>
        <v/>
      </c>
      <c r="AC18" s="74" t="str">
        <f t="shared" si="3"/>
        <v/>
      </c>
      <c r="AD18" s="44"/>
      <c r="AE18" s="44"/>
      <c r="AF18" s="44"/>
      <c r="AG18" s="44"/>
      <c r="AH18" s="44"/>
      <c r="AI18" s="44"/>
      <c r="AJ18" s="44"/>
      <c r="AK18" s="44"/>
      <c r="AL18" s="44"/>
      <c r="AM18" s="44"/>
    </row>
    <row r="19" spans="1:39" ht="18" customHeight="1">
      <c r="B19" s="5"/>
      <c r="C19" s="16" t="s">
        <v>15</v>
      </c>
      <c r="D19" s="101"/>
      <c r="E19" s="102"/>
      <c r="F19" s="103"/>
      <c r="G19" s="17"/>
      <c r="H19" s="16" t="s">
        <v>15</v>
      </c>
      <c r="I19" s="101"/>
      <c r="J19" s="102"/>
      <c r="K19" s="103"/>
      <c r="L19" s="17"/>
      <c r="O19" s="89" t="s">
        <v>771</v>
      </c>
      <c r="P19" s="89"/>
      <c r="Q19" s="89"/>
      <c r="R19" s="89"/>
      <c r="S19" s="89"/>
      <c r="T19" s="89"/>
      <c r="U19" s="89"/>
      <c r="V19" s="45"/>
      <c r="X19" s="50">
        <v>6</v>
      </c>
      <c r="Y19" s="51" t="str">
        <f t="shared" si="0"/>
        <v/>
      </c>
      <c r="Z19" s="74" t="str">
        <f t="shared" si="1"/>
        <v/>
      </c>
      <c r="AA19" s="50">
        <v>6</v>
      </c>
      <c r="AB19" s="52" t="str">
        <f t="shared" si="2"/>
        <v/>
      </c>
      <c r="AC19" s="74" t="str">
        <f t="shared" si="3"/>
        <v/>
      </c>
      <c r="AD19" s="44"/>
      <c r="AE19" s="44"/>
      <c r="AF19" s="44"/>
      <c r="AG19" s="44"/>
      <c r="AH19" s="44"/>
      <c r="AI19" s="44"/>
      <c r="AJ19" s="44"/>
      <c r="AK19" s="44"/>
      <c r="AL19" s="44"/>
      <c r="AM19" s="44"/>
    </row>
    <row r="20" spans="1:39" ht="18.75" customHeight="1">
      <c r="B20" s="5"/>
      <c r="C20" s="16" t="s">
        <v>16</v>
      </c>
      <c r="D20" s="101"/>
      <c r="E20" s="102"/>
      <c r="F20" s="103"/>
      <c r="G20" s="17"/>
      <c r="H20" s="16" t="s">
        <v>16</v>
      </c>
      <c r="I20" s="101"/>
      <c r="J20" s="102"/>
      <c r="K20" s="103"/>
      <c r="L20" s="17"/>
      <c r="O20" s="89"/>
      <c r="P20" s="89"/>
      <c r="Q20" s="89"/>
      <c r="R20" s="89"/>
      <c r="S20" s="89"/>
      <c r="T20" s="89"/>
      <c r="U20" s="89"/>
      <c r="V20" s="53"/>
      <c r="X20" s="50">
        <v>7</v>
      </c>
      <c r="Y20" s="51" t="str">
        <f t="shared" si="0"/>
        <v/>
      </c>
      <c r="Z20" s="74" t="str">
        <f t="shared" si="1"/>
        <v/>
      </c>
      <c r="AA20" s="50">
        <v>7</v>
      </c>
      <c r="AB20" s="52" t="str">
        <f t="shared" si="2"/>
        <v/>
      </c>
      <c r="AC20" s="74" t="str">
        <f t="shared" si="3"/>
        <v/>
      </c>
      <c r="AD20" s="44"/>
      <c r="AE20" s="44"/>
      <c r="AF20" s="44"/>
      <c r="AG20" s="44"/>
      <c r="AH20" s="44"/>
      <c r="AI20" s="44"/>
      <c r="AJ20" s="44"/>
      <c r="AK20" s="44"/>
      <c r="AL20" s="44"/>
      <c r="AM20" s="44"/>
    </row>
    <row r="21" spans="1:39" ht="18.5" thickBot="1">
      <c r="B21" s="5"/>
      <c r="C21" s="18" t="s">
        <v>17</v>
      </c>
      <c r="D21" s="104"/>
      <c r="E21" s="105"/>
      <c r="F21" s="106"/>
      <c r="G21" s="19"/>
      <c r="H21" s="18" t="s">
        <v>17</v>
      </c>
      <c r="I21" s="104"/>
      <c r="J21" s="105"/>
      <c r="K21" s="106"/>
      <c r="L21" s="19"/>
      <c r="O21" s="89"/>
      <c r="P21" s="89"/>
      <c r="Q21" s="89"/>
      <c r="R21" s="89"/>
      <c r="S21" s="89"/>
      <c r="T21" s="89"/>
      <c r="U21" s="89"/>
      <c r="V21" s="53"/>
      <c r="X21" s="54">
        <v>8</v>
      </c>
      <c r="Y21" s="55" t="str">
        <f t="shared" si="0"/>
        <v/>
      </c>
      <c r="Z21" s="56" t="str">
        <f t="shared" si="1"/>
        <v/>
      </c>
      <c r="AA21" s="54">
        <v>8</v>
      </c>
      <c r="AB21" s="57" t="str">
        <f t="shared" si="2"/>
        <v/>
      </c>
      <c r="AC21" s="56" t="str">
        <f t="shared" si="3"/>
        <v/>
      </c>
      <c r="AD21" s="44"/>
      <c r="AE21" s="44"/>
      <c r="AF21" s="44"/>
      <c r="AG21" s="44"/>
      <c r="AH21" s="44"/>
      <c r="AI21" s="44"/>
      <c r="AJ21" s="44"/>
      <c r="AK21" s="44"/>
      <c r="AL21" s="44"/>
      <c r="AM21" s="44"/>
    </row>
    <row r="22" spans="1:39" ht="12.75" customHeight="1" thickBot="1">
      <c r="A22" s="98" t="s">
        <v>40</v>
      </c>
      <c r="B22" s="98"/>
      <c r="C22" s="99"/>
      <c r="D22" s="99"/>
      <c r="E22" s="99"/>
      <c r="F22" s="7"/>
      <c r="G22" s="7"/>
      <c r="H22" s="7"/>
      <c r="I22" s="7"/>
      <c r="J22" s="7"/>
      <c r="K22" s="7"/>
      <c r="L22" s="7"/>
      <c r="M22" s="7"/>
      <c r="N22" s="7"/>
      <c r="O22" s="83"/>
      <c r="P22" s="83"/>
      <c r="Q22" s="83"/>
      <c r="R22" s="83"/>
      <c r="S22" s="83"/>
      <c r="T22" s="83"/>
      <c r="U22" s="83"/>
      <c r="AL22" s="44"/>
      <c r="AM22" s="44"/>
    </row>
    <row r="23" spans="1:39" ht="18.5" thickBot="1">
      <c r="A23" s="98"/>
      <c r="B23" s="98"/>
      <c r="C23" s="10" t="s">
        <v>25</v>
      </c>
      <c r="D23" s="100" t="s">
        <v>6</v>
      </c>
      <c r="E23" s="100"/>
      <c r="F23" s="100"/>
      <c r="G23" s="76" t="s">
        <v>7</v>
      </c>
      <c r="H23" s="100" t="s">
        <v>9</v>
      </c>
      <c r="I23" s="100"/>
      <c r="J23" s="100"/>
      <c r="K23" s="80" t="s">
        <v>33</v>
      </c>
      <c r="L23" s="10" t="s">
        <v>26</v>
      </c>
      <c r="M23" s="100" t="s">
        <v>6</v>
      </c>
      <c r="N23" s="100"/>
      <c r="O23" s="100"/>
      <c r="P23" s="76" t="s">
        <v>7</v>
      </c>
      <c r="Q23" s="100" t="s">
        <v>9</v>
      </c>
      <c r="R23" s="100"/>
      <c r="S23" s="100"/>
      <c r="T23" s="11" t="s">
        <v>33</v>
      </c>
      <c r="U23" s="12"/>
      <c r="V23" s="45"/>
      <c r="W23" s="58" t="s">
        <v>25</v>
      </c>
      <c r="Y23" s="44"/>
      <c r="Z23" s="44"/>
      <c r="AB23" s="44"/>
      <c r="AD23" s="44"/>
      <c r="AE23" s="58" t="s">
        <v>26</v>
      </c>
      <c r="AG23" s="44"/>
      <c r="AH23" s="44"/>
      <c r="AI23" s="44"/>
      <c r="AJ23" s="44"/>
      <c r="AK23" s="59"/>
    </row>
    <row r="24" spans="1:39" ht="18.5" thickTop="1">
      <c r="B24" s="5"/>
      <c r="C24" s="13" t="s">
        <v>8</v>
      </c>
      <c r="D24" s="96" t="s">
        <v>784</v>
      </c>
      <c r="E24" s="96"/>
      <c r="F24" s="96"/>
      <c r="G24" s="78"/>
      <c r="H24" s="97"/>
      <c r="I24" s="97"/>
      <c r="J24" s="97"/>
      <c r="K24" s="14"/>
      <c r="L24" s="13" t="s">
        <v>8</v>
      </c>
      <c r="M24" s="96"/>
      <c r="N24" s="96"/>
      <c r="O24" s="96"/>
      <c r="P24" s="78"/>
      <c r="Q24" s="97"/>
      <c r="R24" s="97"/>
      <c r="S24" s="97"/>
      <c r="T24" s="14"/>
      <c r="U24" s="12"/>
      <c r="W24" s="35" t="s">
        <v>38</v>
      </c>
      <c r="X24" s="60" t="s">
        <v>37</v>
      </c>
      <c r="Y24" s="60" t="s">
        <v>2</v>
      </c>
      <c r="Z24" s="60" t="s">
        <v>32</v>
      </c>
      <c r="AA24" s="60" t="s">
        <v>0</v>
      </c>
      <c r="AB24" s="60" t="s">
        <v>7</v>
      </c>
      <c r="AC24" s="60" t="s">
        <v>8</v>
      </c>
      <c r="AD24" s="61" t="s">
        <v>9</v>
      </c>
      <c r="AE24" s="35" t="s">
        <v>38</v>
      </c>
      <c r="AF24" s="60" t="s">
        <v>37</v>
      </c>
      <c r="AG24" s="60" t="s">
        <v>2</v>
      </c>
      <c r="AH24" s="60" t="s">
        <v>32</v>
      </c>
      <c r="AI24" s="60" t="s">
        <v>0</v>
      </c>
      <c r="AJ24" s="60" t="s">
        <v>7</v>
      </c>
      <c r="AK24" s="60" t="s">
        <v>8</v>
      </c>
      <c r="AL24" s="61" t="s">
        <v>9</v>
      </c>
    </row>
    <row r="25" spans="1:39">
      <c r="B25" s="5">
        <v>1</v>
      </c>
      <c r="C25" s="16" t="s">
        <v>32</v>
      </c>
      <c r="D25" s="95"/>
      <c r="E25" s="95"/>
      <c r="F25" s="95"/>
      <c r="G25" s="75"/>
      <c r="H25" s="95"/>
      <c r="I25" s="95"/>
      <c r="J25" s="95"/>
      <c r="K25" s="81"/>
      <c r="L25" s="16" t="s">
        <v>32</v>
      </c>
      <c r="M25" s="95"/>
      <c r="N25" s="95"/>
      <c r="O25" s="95"/>
      <c r="P25" s="75"/>
      <c r="Q25" s="95"/>
      <c r="R25" s="95"/>
      <c r="S25" s="95"/>
      <c r="T25" s="17"/>
      <c r="U25" s="12"/>
      <c r="V25" s="21">
        <v>1</v>
      </c>
      <c r="W25" s="36" t="str">
        <f t="shared" ref="W25:W36" si="4">IF(Y25="","",IF(Y25="備前西","1",IF(Y25="備前東","2",IF(Y25="備南東","3",IF(Y25="備南西","4",IF(Y25="備北","5",IF(Y25="美作","6","X")))))))</f>
        <v/>
      </c>
      <c r="X25" s="62" t="str">
        <f t="shared" ref="X25:X36" si="5">IF($D25="","",$D$2)</f>
        <v/>
      </c>
      <c r="Y25" s="62" t="str">
        <f t="shared" ref="Y25:Y36" si="6">IF($D25="","",$E$6)</f>
        <v/>
      </c>
      <c r="Z25" s="62" t="str">
        <f t="shared" ref="Z25:Z36" si="7">IF($D25="","",D25)</f>
        <v/>
      </c>
      <c r="AA25" s="62" t="str">
        <f t="shared" ref="AA25:AA36" si="8">IF(D25="","",$H$5)</f>
        <v/>
      </c>
      <c r="AB25" s="62" t="str">
        <f t="shared" ref="AB25:AB36" si="9">IF($D25="","",G25)</f>
        <v/>
      </c>
      <c r="AC25" s="62" t="str">
        <f t="shared" ref="AC25:AC36" si="10">IF($D25="","",$D$24)</f>
        <v/>
      </c>
      <c r="AD25" s="63" t="str">
        <f t="shared" ref="AD25:AD36" si="11">IF($D25="","",H25&amp;IF(K25="外部","(外部)",""))</f>
        <v/>
      </c>
      <c r="AE25" s="36" t="str">
        <f t="shared" ref="AE25:AE36" si="12">IF(AG25="","",IF(AG25="備前西","1",IF(AG25="備前東","2",IF(AG25="備南東","3",IF(AG25="備南西","4",IF(AG25="備北","5",IF(AG25="美作","6","X")))))))</f>
        <v/>
      </c>
      <c r="AF25" s="62" t="str">
        <f t="shared" ref="AF25:AF36" si="13">IF($M25="","",$D$2)</f>
        <v/>
      </c>
      <c r="AG25" s="62" t="str">
        <f t="shared" ref="AG25:AG36" si="14">IF($M25="","",$E$6)</f>
        <v/>
      </c>
      <c r="AH25" s="62" t="str">
        <f t="shared" ref="AH25:AH36" si="15">IF($M25="","",M25)</f>
        <v/>
      </c>
      <c r="AI25" s="62" t="str">
        <f t="shared" ref="AI25:AI36" si="16">IF(M25="","",$H$5)</f>
        <v/>
      </c>
      <c r="AJ25" s="62" t="str">
        <f t="shared" ref="AJ25:AJ36" si="17">IF($M25="","",P25)</f>
        <v/>
      </c>
      <c r="AK25" s="62" t="str">
        <f t="shared" ref="AK25:AK36" si="18">IF($M25="","",$M$24)</f>
        <v/>
      </c>
      <c r="AL25" s="63" t="str">
        <f t="shared" ref="AL25:AL36" si="19">IF($M25="","",Q25&amp;IF(T25="外部","(外部)",""))</f>
        <v/>
      </c>
    </row>
    <row r="26" spans="1:39">
      <c r="B26" s="5">
        <v>2</v>
      </c>
      <c r="C26" s="16" t="s">
        <v>32</v>
      </c>
      <c r="D26" s="95"/>
      <c r="E26" s="95"/>
      <c r="F26" s="95"/>
      <c r="G26" s="75"/>
      <c r="H26" s="95"/>
      <c r="I26" s="95"/>
      <c r="J26" s="95"/>
      <c r="K26" s="81"/>
      <c r="L26" s="16" t="s">
        <v>32</v>
      </c>
      <c r="M26" s="95"/>
      <c r="N26" s="95"/>
      <c r="O26" s="95"/>
      <c r="P26" s="75"/>
      <c r="Q26" s="95"/>
      <c r="R26" s="95"/>
      <c r="S26" s="95"/>
      <c r="T26" s="17"/>
      <c r="U26" s="12"/>
      <c r="V26" s="21">
        <v>2</v>
      </c>
      <c r="W26" s="36" t="str">
        <f t="shared" si="4"/>
        <v/>
      </c>
      <c r="X26" s="62" t="str">
        <f t="shared" si="5"/>
        <v/>
      </c>
      <c r="Y26" s="62" t="str">
        <f t="shared" si="6"/>
        <v/>
      </c>
      <c r="Z26" s="62" t="str">
        <f t="shared" si="7"/>
        <v/>
      </c>
      <c r="AA26" s="62" t="str">
        <f t="shared" si="8"/>
        <v/>
      </c>
      <c r="AB26" s="62" t="str">
        <f t="shared" si="9"/>
        <v/>
      </c>
      <c r="AC26" s="62" t="str">
        <f t="shared" si="10"/>
        <v/>
      </c>
      <c r="AD26" s="63" t="str">
        <f t="shared" si="11"/>
        <v/>
      </c>
      <c r="AE26" s="36" t="str">
        <f t="shared" si="12"/>
        <v/>
      </c>
      <c r="AF26" s="62" t="str">
        <f t="shared" si="13"/>
        <v/>
      </c>
      <c r="AG26" s="62" t="str">
        <f t="shared" si="14"/>
        <v/>
      </c>
      <c r="AH26" s="62" t="str">
        <f t="shared" si="15"/>
        <v/>
      </c>
      <c r="AI26" s="62" t="str">
        <f t="shared" si="16"/>
        <v/>
      </c>
      <c r="AJ26" s="62" t="str">
        <f t="shared" si="17"/>
        <v/>
      </c>
      <c r="AK26" s="62" t="str">
        <f t="shared" si="18"/>
        <v/>
      </c>
      <c r="AL26" s="63" t="str">
        <f t="shared" si="19"/>
        <v/>
      </c>
    </row>
    <row r="27" spans="1:39">
      <c r="B27" s="5">
        <v>3</v>
      </c>
      <c r="C27" s="16" t="s">
        <v>32</v>
      </c>
      <c r="D27" s="95"/>
      <c r="E27" s="95"/>
      <c r="F27" s="95"/>
      <c r="G27" s="75"/>
      <c r="H27" s="95"/>
      <c r="I27" s="95"/>
      <c r="J27" s="95"/>
      <c r="K27" s="81"/>
      <c r="L27" s="16" t="s">
        <v>32</v>
      </c>
      <c r="M27" s="95"/>
      <c r="N27" s="95"/>
      <c r="O27" s="95"/>
      <c r="P27" s="75"/>
      <c r="Q27" s="95"/>
      <c r="R27" s="95"/>
      <c r="S27" s="95"/>
      <c r="T27" s="17"/>
      <c r="U27" s="12"/>
      <c r="V27" s="21">
        <v>3</v>
      </c>
      <c r="W27" s="36" t="str">
        <f t="shared" si="4"/>
        <v/>
      </c>
      <c r="X27" s="62" t="str">
        <f t="shared" si="5"/>
        <v/>
      </c>
      <c r="Y27" s="62" t="str">
        <f t="shared" si="6"/>
        <v/>
      </c>
      <c r="Z27" s="62" t="str">
        <f t="shared" si="7"/>
        <v/>
      </c>
      <c r="AA27" s="62" t="str">
        <f t="shared" si="8"/>
        <v/>
      </c>
      <c r="AB27" s="62" t="str">
        <f t="shared" si="9"/>
        <v/>
      </c>
      <c r="AC27" s="62" t="str">
        <f t="shared" si="10"/>
        <v/>
      </c>
      <c r="AD27" s="63" t="str">
        <f t="shared" si="11"/>
        <v/>
      </c>
      <c r="AE27" s="36" t="str">
        <f t="shared" si="12"/>
        <v/>
      </c>
      <c r="AF27" s="62" t="str">
        <f t="shared" si="13"/>
        <v/>
      </c>
      <c r="AG27" s="62" t="str">
        <f t="shared" si="14"/>
        <v/>
      </c>
      <c r="AH27" s="62" t="str">
        <f t="shared" si="15"/>
        <v/>
      </c>
      <c r="AI27" s="62" t="str">
        <f t="shared" si="16"/>
        <v/>
      </c>
      <c r="AJ27" s="62" t="str">
        <f t="shared" si="17"/>
        <v/>
      </c>
      <c r="AK27" s="62" t="str">
        <f t="shared" si="18"/>
        <v/>
      </c>
      <c r="AL27" s="63" t="str">
        <f t="shared" si="19"/>
        <v/>
      </c>
    </row>
    <row r="28" spans="1:39">
      <c r="B28" s="5">
        <v>4</v>
      </c>
      <c r="C28" s="16" t="s">
        <v>32</v>
      </c>
      <c r="D28" s="95"/>
      <c r="E28" s="95"/>
      <c r="F28" s="95"/>
      <c r="G28" s="75"/>
      <c r="H28" s="95"/>
      <c r="I28" s="95"/>
      <c r="J28" s="95"/>
      <c r="K28" s="81"/>
      <c r="L28" s="16" t="s">
        <v>32</v>
      </c>
      <c r="M28" s="95"/>
      <c r="N28" s="95"/>
      <c r="O28" s="95"/>
      <c r="P28" s="75"/>
      <c r="Q28" s="95"/>
      <c r="R28" s="95"/>
      <c r="S28" s="95"/>
      <c r="T28" s="17"/>
      <c r="U28" s="12"/>
      <c r="V28" s="21">
        <v>4</v>
      </c>
      <c r="W28" s="36" t="str">
        <f t="shared" si="4"/>
        <v/>
      </c>
      <c r="X28" s="62" t="str">
        <f t="shared" si="5"/>
        <v/>
      </c>
      <c r="Y28" s="62" t="str">
        <f t="shared" si="6"/>
        <v/>
      </c>
      <c r="Z28" s="62" t="str">
        <f t="shared" si="7"/>
        <v/>
      </c>
      <c r="AA28" s="62" t="str">
        <f t="shared" si="8"/>
        <v/>
      </c>
      <c r="AB28" s="62" t="str">
        <f t="shared" si="9"/>
        <v/>
      </c>
      <c r="AC28" s="62" t="str">
        <f t="shared" si="10"/>
        <v/>
      </c>
      <c r="AD28" s="63" t="str">
        <f t="shared" si="11"/>
        <v/>
      </c>
      <c r="AE28" s="36" t="str">
        <f t="shared" si="12"/>
        <v/>
      </c>
      <c r="AF28" s="62" t="str">
        <f t="shared" si="13"/>
        <v/>
      </c>
      <c r="AG28" s="62" t="str">
        <f t="shared" si="14"/>
        <v/>
      </c>
      <c r="AH28" s="62" t="str">
        <f t="shared" si="15"/>
        <v/>
      </c>
      <c r="AI28" s="62" t="str">
        <f t="shared" si="16"/>
        <v/>
      </c>
      <c r="AJ28" s="62" t="str">
        <f t="shared" si="17"/>
        <v/>
      </c>
      <c r="AK28" s="62" t="str">
        <f t="shared" si="18"/>
        <v/>
      </c>
      <c r="AL28" s="63" t="str">
        <f t="shared" si="19"/>
        <v/>
      </c>
    </row>
    <row r="29" spans="1:39">
      <c r="B29" s="5">
        <v>5</v>
      </c>
      <c r="C29" s="16" t="s">
        <v>32</v>
      </c>
      <c r="D29" s="95"/>
      <c r="E29" s="95"/>
      <c r="F29" s="95"/>
      <c r="G29" s="75"/>
      <c r="H29" s="95"/>
      <c r="I29" s="95"/>
      <c r="J29" s="95"/>
      <c r="K29" s="81"/>
      <c r="L29" s="16" t="s">
        <v>32</v>
      </c>
      <c r="M29" s="95"/>
      <c r="N29" s="95"/>
      <c r="O29" s="95"/>
      <c r="P29" s="75"/>
      <c r="Q29" s="95"/>
      <c r="R29" s="95"/>
      <c r="S29" s="95"/>
      <c r="T29" s="17"/>
      <c r="U29" s="12"/>
      <c r="V29" s="21">
        <v>5</v>
      </c>
      <c r="W29" s="36" t="str">
        <f t="shared" si="4"/>
        <v/>
      </c>
      <c r="X29" s="62" t="str">
        <f t="shared" si="5"/>
        <v/>
      </c>
      <c r="Y29" s="62" t="str">
        <f t="shared" si="6"/>
        <v/>
      </c>
      <c r="Z29" s="62" t="str">
        <f t="shared" si="7"/>
        <v/>
      </c>
      <c r="AA29" s="62" t="str">
        <f t="shared" si="8"/>
        <v/>
      </c>
      <c r="AB29" s="62" t="str">
        <f t="shared" si="9"/>
        <v/>
      </c>
      <c r="AC29" s="62" t="str">
        <f t="shared" si="10"/>
        <v/>
      </c>
      <c r="AD29" s="63" t="str">
        <f t="shared" si="11"/>
        <v/>
      </c>
      <c r="AE29" s="36" t="str">
        <f t="shared" si="12"/>
        <v/>
      </c>
      <c r="AF29" s="62" t="str">
        <f t="shared" si="13"/>
        <v/>
      </c>
      <c r="AG29" s="62" t="str">
        <f t="shared" si="14"/>
        <v/>
      </c>
      <c r="AH29" s="62" t="str">
        <f t="shared" si="15"/>
        <v/>
      </c>
      <c r="AI29" s="62" t="str">
        <f t="shared" si="16"/>
        <v/>
      </c>
      <c r="AJ29" s="62" t="str">
        <f t="shared" si="17"/>
        <v/>
      </c>
      <c r="AK29" s="62" t="str">
        <f t="shared" si="18"/>
        <v/>
      </c>
      <c r="AL29" s="63" t="str">
        <f t="shared" si="19"/>
        <v/>
      </c>
    </row>
    <row r="30" spans="1:39">
      <c r="B30" s="5">
        <v>6</v>
      </c>
      <c r="C30" s="16" t="s">
        <v>32</v>
      </c>
      <c r="D30" s="95"/>
      <c r="E30" s="95"/>
      <c r="F30" s="95"/>
      <c r="G30" s="75"/>
      <c r="H30" s="95"/>
      <c r="I30" s="95"/>
      <c r="J30" s="95"/>
      <c r="K30" s="81"/>
      <c r="L30" s="16" t="s">
        <v>32</v>
      </c>
      <c r="M30" s="95"/>
      <c r="N30" s="95"/>
      <c r="O30" s="95"/>
      <c r="P30" s="75"/>
      <c r="Q30" s="95"/>
      <c r="R30" s="95"/>
      <c r="S30" s="95"/>
      <c r="T30" s="17"/>
      <c r="U30" s="12"/>
      <c r="V30" s="21">
        <v>6</v>
      </c>
      <c r="W30" s="36" t="str">
        <f t="shared" si="4"/>
        <v/>
      </c>
      <c r="X30" s="62" t="str">
        <f t="shared" si="5"/>
        <v/>
      </c>
      <c r="Y30" s="62" t="str">
        <f t="shared" si="6"/>
        <v/>
      </c>
      <c r="Z30" s="62" t="str">
        <f t="shared" si="7"/>
        <v/>
      </c>
      <c r="AA30" s="62" t="str">
        <f t="shared" si="8"/>
        <v/>
      </c>
      <c r="AB30" s="62" t="str">
        <f t="shared" si="9"/>
        <v/>
      </c>
      <c r="AC30" s="62" t="str">
        <f t="shared" si="10"/>
        <v/>
      </c>
      <c r="AD30" s="63" t="str">
        <f t="shared" si="11"/>
        <v/>
      </c>
      <c r="AE30" s="36" t="str">
        <f t="shared" si="12"/>
        <v/>
      </c>
      <c r="AF30" s="62" t="str">
        <f t="shared" si="13"/>
        <v/>
      </c>
      <c r="AG30" s="62" t="str">
        <f t="shared" si="14"/>
        <v/>
      </c>
      <c r="AH30" s="62" t="str">
        <f t="shared" si="15"/>
        <v/>
      </c>
      <c r="AI30" s="62" t="str">
        <f t="shared" si="16"/>
        <v/>
      </c>
      <c r="AJ30" s="62" t="str">
        <f t="shared" si="17"/>
        <v/>
      </c>
      <c r="AK30" s="62" t="str">
        <f t="shared" si="18"/>
        <v/>
      </c>
      <c r="AL30" s="63" t="str">
        <f t="shared" si="19"/>
        <v/>
      </c>
    </row>
    <row r="31" spans="1:39">
      <c r="B31" s="5">
        <v>7</v>
      </c>
      <c r="C31" s="16" t="s">
        <v>32</v>
      </c>
      <c r="D31" s="95"/>
      <c r="E31" s="95"/>
      <c r="F31" s="95"/>
      <c r="G31" s="75"/>
      <c r="H31" s="95"/>
      <c r="I31" s="95"/>
      <c r="J31" s="95"/>
      <c r="K31" s="81"/>
      <c r="L31" s="16" t="s">
        <v>32</v>
      </c>
      <c r="M31" s="95"/>
      <c r="N31" s="95"/>
      <c r="O31" s="95"/>
      <c r="P31" s="75"/>
      <c r="Q31" s="95"/>
      <c r="R31" s="95"/>
      <c r="S31" s="95"/>
      <c r="T31" s="17"/>
      <c r="U31" s="12"/>
      <c r="V31" s="21">
        <v>7</v>
      </c>
      <c r="W31" s="36" t="str">
        <f t="shared" si="4"/>
        <v/>
      </c>
      <c r="X31" s="62" t="str">
        <f t="shared" si="5"/>
        <v/>
      </c>
      <c r="Y31" s="62" t="str">
        <f t="shared" si="6"/>
        <v/>
      </c>
      <c r="Z31" s="62" t="str">
        <f t="shared" si="7"/>
        <v/>
      </c>
      <c r="AA31" s="62" t="str">
        <f t="shared" si="8"/>
        <v/>
      </c>
      <c r="AB31" s="62" t="str">
        <f t="shared" si="9"/>
        <v/>
      </c>
      <c r="AC31" s="62" t="str">
        <f t="shared" si="10"/>
        <v/>
      </c>
      <c r="AD31" s="63" t="str">
        <f t="shared" si="11"/>
        <v/>
      </c>
      <c r="AE31" s="36" t="str">
        <f t="shared" si="12"/>
        <v/>
      </c>
      <c r="AF31" s="62" t="str">
        <f t="shared" si="13"/>
        <v/>
      </c>
      <c r="AG31" s="62" t="str">
        <f t="shared" si="14"/>
        <v/>
      </c>
      <c r="AH31" s="62" t="str">
        <f t="shared" si="15"/>
        <v/>
      </c>
      <c r="AI31" s="62" t="str">
        <f t="shared" si="16"/>
        <v/>
      </c>
      <c r="AJ31" s="62" t="str">
        <f t="shared" si="17"/>
        <v/>
      </c>
      <c r="AK31" s="62" t="str">
        <f t="shared" si="18"/>
        <v/>
      </c>
      <c r="AL31" s="63" t="str">
        <f t="shared" si="19"/>
        <v/>
      </c>
    </row>
    <row r="32" spans="1:39">
      <c r="B32" s="5">
        <v>8</v>
      </c>
      <c r="C32" s="16" t="s">
        <v>32</v>
      </c>
      <c r="D32" s="95"/>
      <c r="E32" s="95"/>
      <c r="F32" s="95"/>
      <c r="G32" s="75"/>
      <c r="H32" s="95"/>
      <c r="I32" s="95"/>
      <c r="J32" s="95"/>
      <c r="K32" s="81"/>
      <c r="L32" s="16" t="s">
        <v>32</v>
      </c>
      <c r="M32" s="95"/>
      <c r="N32" s="95"/>
      <c r="O32" s="95"/>
      <c r="P32" s="75"/>
      <c r="Q32" s="95"/>
      <c r="R32" s="95"/>
      <c r="S32" s="95"/>
      <c r="T32" s="17"/>
      <c r="U32" s="12"/>
      <c r="V32" s="21">
        <v>8</v>
      </c>
      <c r="W32" s="36" t="str">
        <f t="shared" si="4"/>
        <v/>
      </c>
      <c r="X32" s="62" t="str">
        <f t="shared" si="5"/>
        <v/>
      </c>
      <c r="Y32" s="62" t="str">
        <f t="shared" si="6"/>
        <v/>
      </c>
      <c r="Z32" s="62" t="str">
        <f t="shared" si="7"/>
        <v/>
      </c>
      <c r="AA32" s="62" t="str">
        <f t="shared" si="8"/>
        <v/>
      </c>
      <c r="AB32" s="62" t="str">
        <f t="shared" si="9"/>
        <v/>
      </c>
      <c r="AC32" s="62" t="str">
        <f t="shared" si="10"/>
        <v/>
      </c>
      <c r="AD32" s="63" t="str">
        <f t="shared" si="11"/>
        <v/>
      </c>
      <c r="AE32" s="36" t="str">
        <f t="shared" si="12"/>
        <v/>
      </c>
      <c r="AF32" s="62" t="str">
        <f t="shared" si="13"/>
        <v/>
      </c>
      <c r="AG32" s="62" t="str">
        <f t="shared" si="14"/>
        <v/>
      </c>
      <c r="AH32" s="62" t="str">
        <f t="shared" si="15"/>
        <v/>
      </c>
      <c r="AI32" s="62" t="str">
        <f t="shared" si="16"/>
        <v/>
      </c>
      <c r="AJ32" s="62" t="str">
        <f t="shared" si="17"/>
        <v/>
      </c>
      <c r="AK32" s="62" t="str">
        <f t="shared" si="18"/>
        <v/>
      </c>
      <c r="AL32" s="63" t="str">
        <f t="shared" si="19"/>
        <v/>
      </c>
    </row>
    <row r="33" spans="2:39">
      <c r="B33" s="5">
        <v>9</v>
      </c>
      <c r="C33" s="16" t="s">
        <v>32</v>
      </c>
      <c r="D33" s="95"/>
      <c r="E33" s="95"/>
      <c r="F33" s="95"/>
      <c r="G33" s="75"/>
      <c r="H33" s="95"/>
      <c r="I33" s="95"/>
      <c r="J33" s="95"/>
      <c r="K33" s="81"/>
      <c r="L33" s="16" t="s">
        <v>32</v>
      </c>
      <c r="M33" s="95"/>
      <c r="N33" s="95"/>
      <c r="O33" s="95"/>
      <c r="P33" s="75"/>
      <c r="Q33" s="95"/>
      <c r="R33" s="95"/>
      <c r="S33" s="95"/>
      <c r="T33" s="17"/>
      <c r="U33" s="12"/>
      <c r="V33" s="21">
        <v>9</v>
      </c>
      <c r="W33" s="36" t="str">
        <f t="shared" si="4"/>
        <v/>
      </c>
      <c r="X33" s="62" t="str">
        <f t="shared" si="5"/>
        <v/>
      </c>
      <c r="Y33" s="62" t="str">
        <f t="shared" si="6"/>
        <v/>
      </c>
      <c r="Z33" s="62" t="str">
        <f t="shared" si="7"/>
        <v/>
      </c>
      <c r="AA33" s="62" t="str">
        <f t="shared" si="8"/>
        <v/>
      </c>
      <c r="AB33" s="62" t="str">
        <f t="shared" si="9"/>
        <v/>
      </c>
      <c r="AC33" s="62" t="str">
        <f t="shared" si="10"/>
        <v/>
      </c>
      <c r="AD33" s="63" t="str">
        <f t="shared" si="11"/>
        <v/>
      </c>
      <c r="AE33" s="36" t="str">
        <f t="shared" si="12"/>
        <v/>
      </c>
      <c r="AF33" s="62" t="str">
        <f t="shared" si="13"/>
        <v/>
      </c>
      <c r="AG33" s="62" t="str">
        <f t="shared" si="14"/>
        <v/>
      </c>
      <c r="AH33" s="62" t="str">
        <f t="shared" si="15"/>
        <v/>
      </c>
      <c r="AI33" s="62" t="str">
        <f t="shared" si="16"/>
        <v/>
      </c>
      <c r="AJ33" s="62" t="str">
        <f t="shared" si="17"/>
        <v/>
      </c>
      <c r="AK33" s="62" t="str">
        <f t="shared" si="18"/>
        <v/>
      </c>
      <c r="AL33" s="63" t="str">
        <f t="shared" si="19"/>
        <v/>
      </c>
    </row>
    <row r="34" spans="2:39">
      <c r="B34" s="5">
        <v>10</v>
      </c>
      <c r="C34" s="16" t="s">
        <v>32</v>
      </c>
      <c r="D34" s="95"/>
      <c r="E34" s="95"/>
      <c r="F34" s="95"/>
      <c r="G34" s="75"/>
      <c r="H34" s="95"/>
      <c r="I34" s="95"/>
      <c r="J34" s="95"/>
      <c r="K34" s="81"/>
      <c r="L34" s="16" t="s">
        <v>32</v>
      </c>
      <c r="M34" s="95"/>
      <c r="N34" s="95"/>
      <c r="O34" s="95"/>
      <c r="P34" s="75"/>
      <c r="Q34" s="95"/>
      <c r="R34" s="95"/>
      <c r="S34" s="95"/>
      <c r="T34" s="17"/>
      <c r="U34" s="12"/>
      <c r="V34" s="21">
        <v>10</v>
      </c>
      <c r="W34" s="36" t="str">
        <f t="shared" si="4"/>
        <v/>
      </c>
      <c r="X34" s="62" t="str">
        <f t="shared" si="5"/>
        <v/>
      </c>
      <c r="Y34" s="62" t="str">
        <f t="shared" si="6"/>
        <v/>
      </c>
      <c r="Z34" s="62" t="str">
        <f t="shared" si="7"/>
        <v/>
      </c>
      <c r="AA34" s="62" t="str">
        <f t="shared" si="8"/>
        <v/>
      </c>
      <c r="AB34" s="62" t="str">
        <f t="shared" si="9"/>
        <v/>
      </c>
      <c r="AC34" s="62" t="str">
        <f t="shared" si="10"/>
        <v/>
      </c>
      <c r="AD34" s="63" t="str">
        <f t="shared" si="11"/>
        <v/>
      </c>
      <c r="AE34" s="36" t="str">
        <f t="shared" si="12"/>
        <v/>
      </c>
      <c r="AF34" s="62" t="str">
        <f t="shared" si="13"/>
        <v/>
      </c>
      <c r="AG34" s="62" t="str">
        <f t="shared" si="14"/>
        <v/>
      </c>
      <c r="AH34" s="62" t="str">
        <f t="shared" si="15"/>
        <v/>
      </c>
      <c r="AI34" s="62" t="str">
        <f t="shared" si="16"/>
        <v/>
      </c>
      <c r="AJ34" s="62" t="str">
        <f t="shared" si="17"/>
        <v/>
      </c>
      <c r="AK34" s="62" t="str">
        <f t="shared" si="18"/>
        <v/>
      </c>
      <c r="AL34" s="63" t="str">
        <f t="shared" si="19"/>
        <v/>
      </c>
    </row>
    <row r="35" spans="2:39">
      <c r="B35" s="5">
        <v>11</v>
      </c>
      <c r="C35" s="16" t="s">
        <v>32</v>
      </c>
      <c r="D35" s="95"/>
      <c r="E35" s="95"/>
      <c r="F35" s="95"/>
      <c r="G35" s="75"/>
      <c r="H35" s="95"/>
      <c r="I35" s="95"/>
      <c r="J35" s="95"/>
      <c r="K35" s="81"/>
      <c r="L35" s="16" t="s">
        <v>32</v>
      </c>
      <c r="M35" s="95"/>
      <c r="N35" s="95"/>
      <c r="O35" s="95"/>
      <c r="P35" s="75"/>
      <c r="Q35" s="95"/>
      <c r="R35" s="95"/>
      <c r="S35" s="95"/>
      <c r="T35" s="17"/>
      <c r="U35" s="12"/>
      <c r="V35" s="21">
        <v>11</v>
      </c>
      <c r="W35" s="36" t="str">
        <f t="shared" si="4"/>
        <v/>
      </c>
      <c r="X35" s="62" t="str">
        <f t="shared" si="5"/>
        <v/>
      </c>
      <c r="Y35" s="62" t="str">
        <f t="shared" si="6"/>
        <v/>
      </c>
      <c r="Z35" s="62" t="str">
        <f t="shared" si="7"/>
        <v/>
      </c>
      <c r="AA35" s="62" t="str">
        <f t="shared" si="8"/>
        <v/>
      </c>
      <c r="AB35" s="62" t="str">
        <f t="shared" si="9"/>
        <v/>
      </c>
      <c r="AC35" s="62" t="str">
        <f t="shared" si="10"/>
        <v/>
      </c>
      <c r="AD35" s="63" t="str">
        <f t="shared" si="11"/>
        <v/>
      </c>
      <c r="AE35" s="36" t="str">
        <f t="shared" si="12"/>
        <v/>
      </c>
      <c r="AF35" s="62" t="str">
        <f t="shared" si="13"/>
        <v/>
      </c>
      <c r="AG35" s="62" t="str">
        <f t="shared" si="14"/>
        <v/>
      </c>
      <c r="AH35" s="62" t="str">
        <f t="shared" si="15"/>
        <v/>
      </c>
      <c r="AI35" s="62" t="str">
        <f t="shared" si="16"/>
        <v/>
      </c>
      <c r="AJ35" s="62" t="str">
        <f t="shared" si="17"/>
        <v/>
      </c>
      <c r="AK35" s="62" t="str">
        <f t="shared" si="18"/>
        <v/>
      </c>
      <c r="AL35" s="63" t="str">
        <f t="shared" si="19"/>
        <v/>
      </c>
    </row>
    <row r="36" spans="2:39" ht="18" customHeight="1" thickBot="1">
      <c r="B36" s="5">
        <v>12</v>
      </c>
      <c r="C36" s="18" t="s">
        <v>32</v>
      </c>
      <c r="D36" s="92"/>
      <c r="E36" s="92"/>
      <c r="F36" s="92"/>
      <c r="G36" s="79"/>
      <c r="H36" s="92"/>
      <c r="I36" s="92"/>
      <c r="J36" s="92"/>
      <c r="K36" s="82"/>
      <c r="L36" s="18" t="s">
        <v>32</v>
      </c>
      <c r="M36" s="92"/>
      <c r="N36" s="92"/>
      <c r="O36" s="92"/>
      <c r="P36" s="79"/>
      <c r="Q36" s="92"/>
      <c r="R36" s="92"/>
      <c r="S36" s="92"/>
      <c r="T36" s="19"/>
      <c r="U36" s="12"/>
      <c r="V36" s="21">
        <v>12</v>
      </c>
      <c r="W36" s="37" t="str">
        <f t="shared" si="4"/>
        <v/>
      </c>
      <c r="X36" s="64" t="str">
        <f t="shared" si="5"/>
        <v/>
      </c>
      <c r="Y36" s="64" t="str">
        <f t="shared" si="6"/>
        <v/>
      </c>
      <c r="Z36" s="64" t="str">
        <f t="shared" si="7"/>
        <v/>
      </c>
      <c r="AA36" s="64" t="str">
        <f t="shared" si="8"/>
        <v/>
      </c>
      <c r="AB36" s="64" t="str">
        <f t="shared" si="9"/>
        <v/>
      </c>
      <c r="AC36" s="64" t="str">
        <f t="shared" si="10"/>
        <v/>
      </c>
      <c r="AD36" s="65" t="str">
        <f t="shared" si="11"/>
        <v/>
      </c>
      <c r="AE36" s="37" t="str">
        <f t="shared" si="12"/>
        <v/>
      </c>
      <c r="AF36" s="64" t="str">
        <f t="shared" si="13"/>
        <v/>
      </c>
      <c r="AG36" s="64" t="str">
        <f t="shared" si="14"/>
        <v/>
      </c>
      <c r="AH36" s="64" t="str">
        <f t="shared" si="15"/>
        <v/>
      </c>
      <c r="AI36" s="64" t="str">
        <f t="shared" si="16"/>
        <v/>
      </c>
      <c r="AJ36" s="64" t="str">
        <f t="shared" si="17"/>
        <v/>
      </c>
      <c r="AK36" s="64" t="str">
        <f t="shared" si="18"/>
        <v/>
      </c>
      <c r="AL36" s="65" t="str">
        <f t="shared" si="19"/>
        <v/>
      </c>
    </row>
    <row r="37" spans="2:39">
      <c r="B37" s="93" t="s">
        <v>18</v>
      </c>
      <c r="C37" s="93"/>
      <c r="D37" s="93"/>
      <c r="E37" s="93"/>
      <c r="F37" s="93"/>
      <c r="G37" s="93"/>
      <c r="H37" s="93"/>
      <c r="I37" s="93"/>
      <c r="J37" s="93"/>
      <c r="K37" s="93"/>
      <c r="L37" s="93"/>
      <c r="M37" s="93"/>
      <c r="N37" s="93"/>
      <c r="O37" s="93"/>
      <c r="P37" s="93"/>
      <c r="Q37" s="93"/>
      <c r="R37" s="93"/>
      <c r="S37" s="93"/>
      <c r="T37" s="93"/>
      <c r="U37" s="77"/>
      <c r="W37" s="66"/>
      <c r="X37" s="66"/>
      <c r="Y37" s="66"/>
      <c r="Z37" s="66"/>
      <c r="AA37" s="66"/>
      <c r="AB37" s="67"/>
      <c r="AC37" s="68"/>
      <c r="AD37" s="67"/>
      <c r="AE37" s="67"/>
      <c r="AF37" s="67"/>
      <c r="AG37" s="67"/>
      <c r="AH37" s="67"/>
      <c r="AI37" s="69"/>
      <c r="AK37" s="69"/>
      <c r="AL37" s="67"/>
      <c r="AM37" s="67"/>
    </row>
    <row r="38" spans="2:39">
      <c r="B38" s="93"/>
      <c r="C38" s="93"/>
      <c r="D38" s="93"/>
      <c r="E38" s="93"/>
      <c r="F38" s="93"/>
      <c r="G38" s="93"/>
      <c r="H38" s="93"/>
      <c r="I38" s="93"/>
      <c r="J38" s="93"/>
      <c r="K38" s="93"/>
      <c r="L38" s="93"/>
      <c r="M38" s="93"/>
      <c r="N38" s="93"/>
      <c r="O38" s="93"/>
      <c r="P38" s="93"/>
      <c r="Q38" s="93"/>
      <c r="R38" s="93"/>
      <c r="S38" s="93"/>
      <c r="T38" s="93"/>
      <c r="U38" s="77"/>
      <c r="V38" s="70"/>
      <c r="W38" s="58" t="s">
        <v>30</v>
      </c>
      <c r="X38" s="21" t="s">
        <v>2</v>
      </c>
      <c r="Y38" s="21" t="s">
        <v>0</v>
      </c>
      <c r="Z38" s="21" t="s">
        <v>27</v>
      </c>
      <c r="AA38" s="21" t="s">
        <v>31</v>
      </c>
      <c r="AB38" s="21" t="s">
        <v>28</v>
      </c>
      <c r="AC38" s="21" t="s">
        <v>29</v>
      </c>
      <c r="AD38" s="67" t="str">
        <f>IF(S26="","",$E$6)</f>
        <v/>
      </c>
      <c r="AF38" s="67"/>
      <c r="AG38" s="67"/>
      <c r="AH38" s="67"/>
      <c r="AI38" s="69" t="str">
        <f>IF(S26="","",S26)</f>
        <v/>
      </c>
      <c r="AK38" s="69"/>
      <c r="AL38" s="67"/>
      <c r="AM38" s="67"/>
    </row>
    <row r="39" spans="2:39">
      <c r="B39" s="5"/>
      <c r="C39" s="5"/>
      <c r="D39" s="5"/>
      <c r="E39" s="5"/>
      <c r="F39" s="5"/>
      <c r="G39" s="5"/>
      <c r="H39" s="5"/>
      <c r="I39" s="5"/>
      <c r="J39" s="5"/>
      <c r="K39" s="5"/>
      <c r="L39" s="5"/>
      <c r="M39" s="5"/>
      <c r="N39" s="5"/>
      <c r="O39" s="5"/>
      <c r="P39" s="5"/>
      <c r="Q39" s="5"/>
      <c r="R39" s="5"/>
      <c r="S39" s="5"/>
      <c r="T39" s="5"/>
      <c r="U39" s="5"/>
      <c r="V39" s="40"/>
      <c r="W39" s="58">
        <f>D2</f>
        <v>200</v>
      </c>
      <c r="X39" s="62" t="str">
        <f>E6</f>
        <v>備前美作</v>
      </c>
      <c r="Y39" s="62" t="str">
        <f>H5</f>
        <v>津山第一</v>
      </c>
      <c r="Z39" s="62" t="str">
        <f>IF(COUNT(Z14:Z21)=0,"",COUNT(Z14:Z21))</f>
        <v/>
      </c>
      <c r="AA39" s="62" t="str">
        <f>IF(COUNT(AB25:AB36)=0,"",COUNT(AB25:AB36))</f>
        <v/>
      </c>
      <c r="AB39" s="62" t="str">
        <f>IF(COUNT(AC14:AC21)=0,"",COUNT(AC14:AC21))</f>
        <v/>
      </c>
      <c r="AC39" s="62" t="str">
        <f>IF(COUNT(AJ25:AJ36)=0,"",COUNT(AJ25:AJ36))</f>
        <v/>
      </c>
      <c r="AD39" s="67" t="str">
        <f>IF(S35="","",$E$6)</f>
        <v/>
      </c>
      <c r="AF39" s="67"/>
      <c r="AG39" s="67"/>
      <c r="AH39" s="67"/>
      <c r="AI39" s="69" t="str">
        <f>IF(S35="","",S35)</f>
        <v/>
      </c>
      <c r="AK39" s="69"/>
      <c r="AL39" s="67"/>
      <c r="AM39" s="67"/>
    </row>
    <row r="40" spans="2:39">
      <c r="B40" s="94">
        <f ca="1">TODAY()</f>
        <v>44724</v>
      </c>
      <c r="C40" s="94"/>
      <c r="D40" s="94"/>
      <c r="E40" s="94"/>
      <c r="F40" s="5"/>
      <c r="G40" s="5"/>
      <c r="Q40" s="5"/>
      <c r="R40" s="5"/>
      <c r="S40" s="5"/>
      <c r="T40" s="5"/>
      <c r="U40" s="5"/>
      <c r="V40" s="40"/>
      <c r="Y40" s="71"/>
    </row>
    <row r="41" spans="2:39">
      <c r="C41" s="90" t="str">
        <f>E5&amp;H5&amp;M5&amp;"  校長"</f>
        <v>岡山市立津山第一中学校  校長</v>
      </c>
      <c r="D41" s="90"/>
      <c r="E41" s="90"/>
      <c r="F41" s="90"/>
      <c r="G41" s="90"/>
      <c r="H41" s="90"/>
      <c r="I41" s="90"/>
      <c r="J41" s="90"/>
      <c r="K41" s="90"/>
      <c r="M41" s="91"/>
      <c r="N41" s="91"/>
      <c r="O41" s="91"/>
      <c r="P41" s="91"/>
      <c r="Q41" s="91"/>
      <c r="R41" s="20" t="s">
        <v>36</v>
      </c>
      <c r="S41" s="5"/>
      <c r="T41" s="5"/>
      <c r="U41" s="5"/>
      <c r="V41" s="72"/>
    </row>
    <row r="42" spans="2:39">
      <c r="B42" s="5"/>
      <c r="C42" s="5"/>
      <c r="D42" s="5"/>
      <c r="E42" s="5"/>
      <c r="F42" s="5"/>
      <c r="G42" s="5"/>
      <c r="H42" s="5"/>
      <c r="I42" s="5"/>
      <c r="J42" s="5"/>
      <c r="K42" s="5"/>
      <c r="L42" s="5"/>
      <c r="M42" s="5"/>
      <c r="N42" s="5"/>
      <c r="O42" s="5"/>
      <c r="P42" s="5"/>
      <c r="Q42" s="5"/>
      <c r="R42" s="5"/>
      <c r="S42" s="5"/>
      <c r="T42" s="5"/>
      <c r="U42" s="5"/>
      <c r="V42" s="40"/>
      <c r="AD42" s="71"/>
      <c r="AF42" s="71"/>
      <c r="AG42" s="71"/>
      <c r="AH42" s="71"/>
    </row>
  </sheetData>
  <mergeCells count="109">
    <mergeCell ref="A10:B10"/>
    <mergeCell ref="C10:D10"/>
    <mergeCell ref="H10:I10"/>
    <mergeCell ref="A2:C2"/>
    <mergeCell ref="D2:E2"/>
    <mergeCell ref="A3:U3"/>
    <mergeCell ref="W3:AI8"/>
    <mergeCell ref="C5:D5"/>
    <mergeCell ref="E5:G5"/>
    <mergeCell ref="H5:L5"/>
    <mergeCell ref="M5:O5"/>
    <mergeCell ref="C6:D6"/>
    <mergeCell ref="E6:F6"/>
    <mergeCell ref="AB11:AC11"/>
    <mergeCell ref="D12:F12"/>
    <mergeCell ref="I12:K12"/>
    <mergeCell ref="Z12:Z13"/>
    <mergeCell ref="AC12:AC13"/>
    <mergeCell ref="D13:F13"/>
    <mergeCell ref="I13:K13"/>
    <mergeCell ref="C7:D7"/>
    <mergeCell ref="E7:O7"/>
    <mergeCell ref="C8:D8"/>
    <mergeCell ref="E8:K8"/>
    <mergeCell ref="D14:F14"/>
    <mergeCell ref="I14:K14"/>
    <mergeCell ref="D15:F15"/>
    <mergeCell ref="I15:K15"/>
    <mergeCell ref="D16:F16"/>
    <mergeCell ref="I16:K16"/>
    <mergeCell ref="D11:F11"/>
    <mergeCell ref="I11:K11"/>
    <mergeCell ref="Y11:Z11"/>
    <mergeCell ref="P4:U14"/>
    <mergeCell ref="O15:U15"/>
    <mergeCell ref="O16:U18"/>
    <mergeCell ref="D20:F20"/>
    <mergeCell ref="I20:K20"/>
    <mergeCell ref="D21:F21"/>
    <mergeCell ref="I21:K21"/>
    <mergeCell ref="D17:F17"/>
    <mergeCell ref="I17:K17"/>
    <mergeCell ref="D18:F18"/>
    <mergeCell ref="I18:K18"/>
    <mergeCell ref="D19:F19"/>
    <mergeCell ref="I19:K19"/>
    <mergeCell ref="D24:F24"/>
    <mergeCell ref="H24:J24"/>
    <mergeCell ref="M24:O24"/>
    <mergeCell ref="Q24:S24"/>
    <mergeCell ref="D25:F25"/>
    <mergeCell ref="H25:J25"/>
    <mergeCell ref="M25:O25"/>
    <mergeCell ref="Q25:S25"/>
    <mergeCell ref="A22:B23"/>
    <mergeCell ref="C22:E22"/>
    <mergeCell ref="D23:F23"/>
    <mergeCell ref="H23:J23"/>
    <mergeCell ref="M23:O23"/>
    <mergeCell ref="Q23:S23"/>
    <mergeCell ref="D28:F28"/>
    <mergeCell ref="H28:J28"/>
    <mergeCell ref="M28:O28"/>
    <mergeCell ref="Q28:S28"/>
    <mergeCell ref="D29:F29"/>
    <mergeCell ref="H29:J29"/>
    <mergeCell ref="M29:O29"/>
    <mergeCell ref="Q29:S29"/>
    <mergeCell ref="D26:F26"/>
    <mergeCell ref="H26:J26"/>
    <mergeCell ref="M26:O26"/>
    <mergeCell ref="Q26:S26"/>
    <mergeCell ref="D27:F27"/>
    <mergeCell ref="H27:J27"/>
    <mergeCell ref="M27:O27"/>
    <mergeCell ref="Q27:S27"/>
    <mergeCell ref="Q33:S33"/>
    <mergeCell ref="D30:F30"/>
    <mergeCell ref="H30:J30"/>
    <mergeCell ref="M30:O30"/>
    <mergeCell ref="Q30:S30"/>
    <mergeCell ref="D31:F31"/>
    <mergeCell ref="H31:J31"/>
    <mergeCell ref="M31:O31"/>
    <mergeCell ref="Q31:S31"/>
    <mergeCell ref="O19:U21"/>
    <mergeCell ref="C41:K41"/>
    <mergeCell ref="M41:Q41"/>
    <mergeCell ref="D36:F36"/>
    <mergeCell ref="H36:J36"/>
    <mergeCell ref="M36:O36"/>
    <mergeCell ref="Q36:S36"/>
    <mergeCell ref="B37:T38"/>
    <mergeCell ref="B40:E40"/>
    <mergeCell ref="D34:F34"/>
    <mergeCell ref="H34:J34"/>
    <mergeCell ref="M34:O34"/>
    <mergeCell ref="Q34:S34"/>
    <mergeCell ref="D35:F35"/>
    <mergeCell ref="H35:J35"/>
    <mergeCell ref="M35:O35"/>
    <mergeCell ref="Q35:S35"/>
    <mergeCell ref="D32:F32"/>
    <mergeCell ref="H32:J32"/>
    <mergeCell ref="M32:O32"/>
    <mergeCell ref="Q32:S32"/>
    <mergeCell ref="D33:F33"/>
    <mergeCell ref="H33:J33"/>
    <mergeCell ref="M33:O33"/>
  </mergeCells>
  <phoneticPr fontId="1"/>
  <conditionalFormatting sqref="E10">
    <cfRule type="expression" dxfId="3" priority="2">
      <formula>COUNTA($D$12:$F$19)&gt;=7</formula>
    </cfRule>
  </conditionalFormatting>
  <conditionalFormatting sqref="J10">
    <cfRule type="expression" dxfId="2" priority="1">
      <formula>COUNTA($I$12:$K$19)&gt;=7</formula>
    </cfRule>
  </conditionalFormatting>
  <dataValidations count="7">
    <dataValidation type="list" allowBlank="1" showInputMessage="1" showErrorMessage="1" sqref="E6" xr:uid="{00000000-0002-0000-0000-000000000000}">
      <formula1>"備前西,備前東,備南東,備南西,備北,美作"</formula1>
    </dataValidation>
    <dataValidation type="list" allowBlank="1" showInputMessage="1" showErrorMessage="1" sqref="M5" xr:uid="{00000000-0002-0000-0000-000001000000}">
      <formula1>"中学校,聾学校,中等教育学校"</formula1>
    </dataValidation>
    <dataValidation type="list" allowBlank="1" showInputMessage="1" sqref="C14:C21 H14:H21 V14:V21 O14" xr:uid="{00000000-0002-0000-0000-000002000000}">
      <formula1>"3,③,2,②,1,①"</formula1>
    </dataValidation>
    <dataValidation type="list" allowBlank="1" showInputMessage="1" showErrorMessage="1" sqref="U25:U35 C7:C8 P25:P36 G25:G36" xr:uid="{00000000-0002-0000-0000-000003000000}">
      <formula1>"3,2,1"</formula1>
    </dataValidation>
    <dataValidation type="list" allowBlank="1" showInputMessage="1" showErrorMessage="1" sqref="E10 J10" xr:uid="{00000000-0002-0000-0000-000004000000}">
      <formula1>"1,2,3,4,5,6,7,8,9,10,11,12,13,14"</formula1>
    </dataValidation>
    <dataValidation type="list" allowBlank="1" showInputMessage="1" showErrorMessage="1" sqref="T25:T36 C13 G13:H13 L13 O13 K25:K36 V13" xr:uid="{00000000-0002-0000-0000-000005000000}">
      <formula1>"内部,外部"</formula1>
    </dataValidation>
    <dataValidation type="list" allowBlank="1" showInputMessage="1" showErrorMessage="1" sqref="G14:G21 L14:L21" xr:uid="{00000000-0002-0000-0000-000006000000}">
      <formula1>"3,③,2,②,1,①"</formula1>
    </dataValidation>
  </dataValidations>
  <pageMargins left="0.25" right="0.25"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10"/>
  <sheetViews>
    <sheetView view="pageBreakPreview" zoomScale="115" zoomScaleNormal="100" zoomScaleSheetLayoutView="115" workbookViewId="0">
      <selection activeCell="D7" sqref="D7"/>
    </sheetView>
  </sheetViews>
  <sheetFormatPr defaultRowHeight="18"/>
  <sheetData>
    <row r="2" spans="2:2">
      <c r="B2" t="s">
        <v>785</v>
      </c>
    </row>
    <row r="3" spans="2:2">
      <c r="B3" t="s">
        <v>775</v>
      </c>
    </row>
    <row r="4" spans="2:2" ht="29">
      <c r="B4" s="84" t="s">
        <v>778</v>
      </c>
    </row>
    <row r="5" spans="2:2">
      <c r="B5" t="s">
        <v>786</v>
      </c>
    </row>
    <row r="6" spans="2:2">
      <c r="B6" t="s">
        <v>777</v>
      </c>
    </row>
    <row r="7" spans="2:2">
      <c r="B7" t="s">
        <v>776</v>
      </c>
    </row>
    <row r="8" spans="2:2">
      <c r="B8" t="s">
        <v>779</v>
      </c>
    </row>
    <row r="9" spans="2:2">
      <c r="B9" t="s">
        <v>780</v>
      </c>
    </row>
    <row r="10" spans="2:2" ht="26.5">
      <c r="B10" s="85" t="s">
        <v>781</v>
      </c>
    </row>
  </sheetData>
  <phoneticPr fontId="1"/>
  <pageMargins left="0.7" right="0.7" top="0.75" bottom="0.75" header="0.3" footer="0.3"/>
  <pageSetup paperSize="9"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70"/>
  <sheetViews>
    <sheetView tabSelected="1" workbookViewId="0">
      <pane xSplit="2" ySplit="2" topLeftCell="C9" activePane="bottomRight" state="frozen"/>
      <selection pane="topRight" activeCell="C1" sqref="C1"/>
      <selection pane="bottomLeft" activeCell="A3" sqref="A3"/>
      <selection pane="bottomRight" activeCell="G25" sqref="G25"/>
    </sheetView>
  </sheetViews>
  <sheetFormatPr defaultRowHeight="18"/>
  <cols>
    <col min="2" max="2" width="9" style="1"/>
    <col min="3" max="3" width="12.25" style="1" customWidth="1"/>
    <col min="4" max="4" width="11.58203125" style="1" customWidth="1"/>
    <col min="5" max="6" width="9" style="1"/>
    <col min="7" max="7" width="27.75" style="1" customWidth="1"/>
    <col min="8" max="8" width="15.25" style="1" customWidth="1"/>
    <col min="9" max="9" width="7.08203125" style="1" customWidth="1"/>
  </cols>
  <sheetData>
    <row r="1" spans="2:10" ht="18" customHeight="1"/>
    <row r="2" spans="2:10">
      <c r="B2" s="26" t="s">
        <v>560</v>
      </c>
      <c r="C2" s="26" t="s">
        <v>561</v>
      </c>
      <c r="D2" s="26" t="s">
        <v>562</v>
      </c>
      <c r="E2" s="26" t="s">
        <v>563</v>
      </c>
      <c r="F2" s="26" t="s">
        <v>564</v>
      </c>
      <c r="G2" s="26" t="s">
        <v>565</v>
      </c>
      <c r="H2" s="26" t="s">
        <v>566</v>
      </c>
      <c r="I2" s="26" t="s">
        <v>567</v>
      </c>
    </row>
    <row r="3" spans="2:10">
      <c r="B3" s="1">
        <v>1</v>
      </c>
      <c r="C3" s="1" t="s">
        <v>34</v>
      </c>
      <c r="D3" s="1" t="s">
        <v>70</v>
      </c>
      <c r="E3" s="1" t="s">
        <v>537</v>
      </c>
      <c r="F3" s="1" t="s">
        <v>71</v>
      </c>
      <c r="G3" s="1" t="s">
        <v>133</v>
      </c>
      <c r="H3" s="1" t="s">
        <v>606</v>
      </c>
      <c r="I3" s="1" t="s">
        <v>35</v>
      </c>
    </row>
    <row r="4" spans="2:10">
      <c r="B4" s="1">
        <v>2</v>
      </c>
      <c r="C4" s="1" t="s">
        <v>34</v>
      </c>
      <c r="D4" s="1" t="s">
        <v>64</v>
      </c>
      <c r="E4" s="1" t="s">
        <v>537</v>
      </c>
      <c r="F4" s="1" t="s">
        <v>65</v>
      </c>
      <c r="G4" s="1" t="s">
        <v>130</v>
      </c>
      <c r="H4" s="1" t="s">
        <v>607</v>
      </c>
      <c r="I4" s="1" t="s">
        <v>35</v>
      </c>
      <c r="J4" s="22"/>
    </row>
    <row r="5" spans="2:10">
      <c r="B5" s="1">
        <v>3</v>
      </c>
      <c r="C5" s="1" t="s">
        <v>34</v>
      </c>
      <c r="D5" s="1" t="s">
        <v>60</v>
      </c>
      <c r="E5" s="1" t="s">
        <v>537</v>
      </c>
      <c r="F5" s="1" t="s">
        <v>61</v>
      </c>
      <c r="G5" s="1" t="s">
        <v>128</v>
      </c>
      <c r="H5" s="1" t="s">
        <v>608</v>
      </c>
      <c r="I5" s="1" t="s">
        <v>35</v>
      </c>
    </row>
    <row r="6" spans="2:10">
      <c r="B6" s="1">
        <v>4</v>
      </c>
      <c r="C6" s="1" t="s">
        <v>34</v>
      </c>
      <c r="D6" s="1" t="s">
        <v>58</v>
      </c>
      <c r="E6" s="1" t="s">
        <v>537</v>
      </c>
      <c r="F6" s="1" t="s">
        <v>59</v>
      </c>
      <c r="G6" s="1" t="s">
        <v>127</v>
      </c>
      <c r="H6" s="1" t="s">
        <v>609</v>
      </c>
      <c r="I6" s="1" t="s">
        <v>35</v>
      </c>
    </row>
    <row r="7" spans="2:10">
      <c r="B7" s="1">
        <v>5</v>
      </c>
      <c r="C7" s="1" t="s">
        <v>34</v>
      </c>
      <c r="D7" s="1" t="s">
        <v>50</v>
      </c>
      <c r="E7" s="1" t="s">
        <v>537</v>
      </c>
      <c r="F7" s="1" t="s">
        <v>51</v>
      </c>
      <c r="G7" s="1" t="s">
        <v>123</v>
      </c>
      <c r="H7" s="1" t="s">
        <v>610</v>
      </c>
      <c r="I7" s="1" t="s">
        <v>35</v>
      </c>
    </row>
    <row r="8" spans="2:10">
      <c r="B8" s="1">
        <v>6</v>
      </c>
      <c r="C8" s="1" t="s">
        <v>34</v>
      </c>
      <c r="D8" s="1" t="s">
        <v>66</v>
      </c>
      <c r="E8" s="1" t="s">
        <v>537</v>
      </c>
      <c r="F8" s="1" t="s">
        <v>67</v>
      </c>
      <c r="G8" s="1" t="s">
        <v>131</v>
      </c>
      <c r="H8" s="1" t="s">
        <v>611</v>
      </c>
      <c r="I8" s="1" t="s">
        <v>35</v>
      </c>
    </row>
    <row r="9" spans="2:10">
      <c r="B9" s="1">
        <v>7</v>
      </c>
      <c r="C9" s="1" t="s">
        <v>34</v>
      </c>
      <c r="D9" s="1" t="s">
        <v>46</v>
      </c>
      <c r="E9" s="1" t="s">
        <v>537</v>
      </c>
      <c r="F9" s="1" t="s">
        <v>47</v>
      </c>
      <c r="G9" s="1" t="s">
        <v>121</v>
      </c>
      <c r="H9" s="1" t="s">
        <v>612</v>
      </c>
      <c r="I9" s="1" t="s">
        <v>35</v>
      </c>
    </row>
    <row r="10" spans="2:10">
      <c r="B10" s="1">
        <v>8</v>
      </c>
      <c r="C10" s="1" t="s">
        <v>34</v>
      </c>
      <c r="D10" s="1" t="s">
        <v>115</v>
      </c>
      <c r="E10" s="1" t="s">
        <v>537</v>
      </c>
      <c r="F10" s="1" t="s">
        <v>116</v>
      </c>
      <c r="G10" s="1" t="s">
        <v>156</v>
      </c>
      <c r="H10" s="1" t="s">
        <v>613</v>
      </c>
      <c r="I10" s="1" t="s">
        <v>35</v>
      </c>
    </row>
    <row r="11" spans="2:10">
      <c r="B11" s="1">
        <v>9</v>
      </c>
      <c r="C11" s="1" t="s">
        <v>34</v>
      </c>
      <c r="D11" s="1" t="s">
        <v>105</v>
      </c>
      <c r="E11" s="1" t="s">
        <v>537</v>
      </c>
      <c r="F11" s="1" t="s">
        <v>106</v>
      </c>
      <c r="G11" s="1" t="s">
        <v>151</v>
      </c>
      <c r="H11" s="1" t="s">
        <v>614</v>
      </c>
      <c r="I11" s="1" t="s">
        <v>35</v>
      </c>
    </row>
    <row r="12" spans="2:10">
      <c r="B12" s="1">
        <v>10</v>
      </c>
      <c r="C12" s="1" t="s">
        <v>34</v>
      </c>
      <c r="D12" s="1" t="s">
        <v>113</v>
      </c>
      <c r="E12" s="1" t="s">
        <v>537</v>
      </c>
      <c r="F12" s="1" t="s">
        <v>114</v>
      </c>
      <c r="G12" s="1" t="s">
        <v>155</v>
      </c>
      <c r="H12" s="1" t="s">
        <v>615</v>
      </c>
      <c r="I12" s="1" t="s">
        <v>35</v>
      </c>
    </row>
    <row r="13" spans="2:10">
      <c r="B13" s="1">
        <v>11</v>
      </c>
      <c r="C13" s="1" t="s">
        <v>34</v>
      </c>
      <c r="D13" s="1" t="s">
        <v>84</v>
      </c>
      <c r="E13" s="1" t="s">
        <v>537</v>
      </c>
      <c r="F13" s="1" t="s">
        <v>85</v>
      </c>
      <c r="G13" s="1" t="s">
        <v>140</v>
      </c>
      <c r="H13" s="1" t="s">
        <v>616</v>
      </c>
      <c r="I13" s="1" t="s">
        <v>35</v>
      </c>
    </row>
    <row r="14" spans="2:10">
      <c r="B14" s="1">
        <v>12</v>
      </c>
      <c r="C14" s="1" t="s">
        <v>34</v>
      </c>
      <c r="D14" s="1" t="s">
        <v>76</v>
      </c>
      <c r="E14" s="1" t="s">
        <v>537</v>
      </c>
      <c r="F14" s="1" t="s">
        <v>77</v>
      </c>
      <c r="G14" s="1" t="s">
        <v>136</v>
      </c>
      <c r="H14" s="1" t="s">
        <v>617</v>
      </c>
      <c r="I14" s="1" t="s">
        <v>35</v>
      </c>
    </row>
    <row r="15" spans="2:10">
      <c r="B15" s="1">
        <v>13</v>
      </c>
      <c r="C15" s="1" t="s">
        <v>34</v>
      </c>
      <c r="D15" s="1" t="s">
        <v>82</v>
      </c>
      <c r="E15" s="1" t="s">
        <v>537</v>
      </c>
      <c r="F15" s="1" t="s">
        <v>83</v>
      </c>
      <c r="G15" s="1" t="s">
        <v>139</v>
      </c>
      <c r="H15" s="1" t="s">
        <v>618</v>
      </c>
      <c r="I15" s="1" t="s">
        <v>35</v>
      </c>
    </row>
    <row r="16" spans="2:10">
      <c r="B16" s="1">
        <v>14</v>
      </c>
      <c r="C16" s="1" t="s">
        <v>34</v>
      </c>
      <c r="D16" s="1" t="s">
        <v>86</v>
      </c>
      <c r="E16" s="1" t="s">
        <v>537</v>
      </c>
      <c r="F16" s="1" t="s">
        <v>87</v>
      </c>
      <c r="G16" s="1" t="s">
        <v>141</v>
      </c>
      <c r="H16" s="1" t="s">
        <v>619</v>
      </c>
      <c r="I16" s="1" t="s">
        <v>35</v>
      </c>
    </row>
    <row r="17" spans="2:9">
      <c r="B17" s="1">
        <v>15</v>
      </c>
      <c r="C17" s="1" t="s">
        <v>34</v>
      </c>
      <c r="D17" s="1" t="s">
        <v>56</v>
      </c>
      <c r="E17" s="1" t="s">
        <v>537</v>
      </c>
      <c r="F17" s="1" t="s">
        <v>57</v>
      </c>
      <c r="G17" s="1" t="s">
        <v>126</v>
      </c>
      <c r="H17" s="1" t="s">
        <v>620</v>
      </c>
      <c r="I17" s="1" t="s">
        <v>35</v>
      </c>
    </row>
    <row r="18" spans="2:9">
      <c r="B18" s="1">
        <v>16</v>
      </c>
      <c r="C18" s="1" t="s">
        <v>34</v>
      </c>
      <c r="D18" s="1" t="s">
        <v>107</v>
      </c>
      <c r="E18" s="1" t="s">
        <v>537</v>
      </c>
      <c r="F18" s="1" t="s">
        <v>108</v>
      </c>
      <c r="G18" s="1" t="s">
        <v>152</v>
      </c>
      <c r="H18" s="1" t="s">
        <v>621</v>
      </c>
      <c r="I18" s="1" t="s">
        <v>35</v>
      </c>
    </row>
    <row r="19" spans="2:9">
      <c r="B19" s="1">
        <v>17</v>
      </c>
      <c r="C19" s="1" t="s">
        <v>34</v>
      </c>
      <c r="D19" s="1" t="s">
        <v>99</v>
      </c>
      <c r="E19" s="1" t="s">
        <v>537</v>
      </c>
      <c r="F19" s="1" t="s">
        <v>100</v>
      </c>
      <c r="G19" s="1" t="s">
        <v>148</v>
      </c>
      <c r="H19" s="1" t="s">
        <v>622</v>
      </c>
      <c r="I19" s="1" t="s">
        <v>35</v>
      </c>
    </row>
    <row r="20" spans="2:9">
      <c r="B20" s="1">
        <v>18</v>
      </c>
      <c r="C20" s="1" t="s">
        <v>34</v>
      </c>
      <c r="D20" s="1" t="s">
        <v>74</v>
      </c>
      <c r="E20" s="1" t="s">
        <v>537</v>
      </c>
      <c r="F20" s="1" t="s">
        <v>75</v>
      </c>
      <c r="G20" s="1" t="s">
        <v>135</v>
      </c>
      <c r="H20" s="1" t="s">
        <v>623</v>
      </c>
      <c r="I20" s="1" t="s">
        <v>35</v>
      </c>
    </row>
    <row r="21" spans="2:9">
      <c r="B21" s="1">
        <v>19</v>
      </c>
      <c r="C21" s="1" t="s">
        <v>34</v>
      </c>
      <c r="D21" s="1" t="s">
        <v>78</v>
      </c>
      <c r="E21" s="1" t="s">
        <v>537</v>
      </c>
      <c r="F21" s="1" t="s">
        <v>79</v>
      </c>
      <c r="G21" s="1" t="s">
        <v>137</v>
      </c>
      <c r="H21" s="1" t="s">
        <v>624</v>
      </c>
      <c r="I21" s="1" t="s">
        <v>35</v>
      </c>
    </row>
    <row r="22" spans="2:9">
      <c r="B22" s="1">
        <v>20</v>
      </c>
      <c r="C22" s="1" t="s">
        <v>34</v>
      </c>
      <c r="D22" s="1" t="s">
        <v>88</v>
      </c>
      <c r="E22" s="1" t="s">
        <v>537</v>
      </c>
      <c r="F22" s="1" t="s">
        <v>89</v>
      </c>
      <c r="G22" s="1" t="s">
        <v>142</v>
      </c>
      <c r="H22" s="1" t="s">
        <v>625</v>
      </c>
      <c r="I22" s="1" t="s">
        <v>35</v>
      </c>
    </row>
    <row r="23" spans="2:9">
      <c r="B23" s="1">
        <v>21</v>
      </c>
      <c r="C23" s="1" t="s">
        <v>34</v>
      </c>
      <c r="D23" s="1" t="s">
        <v>93</v>
      </c>
      <c r="E23" s="1" t="s">
        <v>537</v>
      </c>
      <c r="F23" s="1" t="s">
        <v>94</v>
      </c>
      <c r="G23" s="1" t="s">
        <v>145</v>
      </c>
      <c r="H23" s="1" t="s">
        <v>626</v>
      </c>
      <c r="I23" s="1" t="s">
        <v>35</v>
      </c>
    </row>
    <row r="24" spans="2:9">
      <c r="B24" s="1">
        <v>22</v>
      </c>
      <c r="C24" s="1" t="s">
        <v>34</v>
      </c>
      <c r="D24" s="1" t="s">
        <v>90</v>
      </c>
      <c r="E24" s="1" t="s">
        <v>537</v>
      </c>
      <c r="F24" s="1" t="s">
        <v>91</v>
      </c>
      <c r="G24" s="1" t="s">
        <v>143</v>
      </c>
      <c r="H24" s="1" t="s">
        <v>627</v>
      </c>
      <c r="I24" s="1" t="s">
        <v>35</v>
      </c>
    </row>
    <row r="25" spans="2:9">
      <c r="B25" s="1">
        <v>23</v>
      </c>
      <c r="C25" s="1" t="s">
        <v>34</v>
      </c>
      <c r="D25" s="1" t="s">
        <v>787</v>
      </c>
      <c r="E25" s="1" t="s">
        <v>788</v>
      </c>
      <c r="F25" s="1" t="s">
        <v>92</v>
      </c>
      <c r="G25" s="1" t="s">
        <v>144</v>
      </c>
      <c r="H25" s="1" t="s">
        <v>628</v>
      </c>
      <c r="I25" s="1" t="s">
        <v>35</v>
      </c>
    </row>
    <row r="26" spans="2:9">
      <c r="B26" s="1">
        <v>24</v>
      </c>
      <c r="C26" s="1" t="s">
        <v>34</v>
      </c>
      <c r="D26" s="1" t="s">
        <v>48</v>
      </c>
      <c r="E26" s="1" t="s">
        <v>537</v>
      </c>
      <c r="F26" s="1" t="s">
        <v>49</v>
      </c>
      <c r="G26" s="1" t="s">
        <v>122</v>
      </c>
      <c r="H26" s="1" t="s">
        <v>629</v>
      </c>
      <c r="I26" s="1" t="s">
        <v>35</v>
      </c>
    </row>
    <row r="27" spans="2:9">
      <c r="B27" s="1">
        <v>25</v>
      </c>
      <c r="C27" s="1" t="s">
        <v>34</v>
      </c>
      <c r="D27" s="1" t="s">
        <v>72</v>
      </c>
      <c r="E27" s="1" t="s">
        <v>537</v>
      </c>
      <c r="F27" s="1" t="s">
        <v>73</v>
      </c>
      <c r="G27" s="1" t="s">
        <v>134</v>
      </c>
      <c r="H27" s="1" t="s">
        <v>630</v>
      </c>
      <c r="I27" s="1" t="s">
        <v>35</v>
      </c>
    </row>
    <row r="28" spans="2:9">
      <c r="B28" s="1">
        <v>26</v>
      </c>
      <c r="C28" s="1" t="s">
        <v>34</v>
      </c>
      <c r="D28" s="1" t="s">
        <v>52</v>
      </c>
      <c r="E28" s="1" t="s">
        <v>537</v>
      </c>
      <c r="F28" s="1" t="s">
        <v>53</v>
      </c>
      <c r="G28" s="1" t="s">
        <v>124</v>
      </c>
      <c r="H28" s="1" t="s">
        <v>631</v>
      </c>
      <c r="I28" s="1" t="s">
        <v>35</v>
      </c>
    </row>
    <row r="29" spans="2:9">
      <c r="B29" s="1">
        <v>27</v>
      </c>
      <c r="C29" s="1" t="s">
        <v>34</v>
      </c>
      <c r="D29" s="1" t="s">
        <v>62</v>
      </c>
      <c r="E29" s="1" t="s">
        <v>537</v>
      </c>
      <c r="F29" s="1" t="s">
        <v>63</v>
      </c>
      <c r="G29" s="1" t="s">
        <v>129</v>
      </c>
      <c r="H29" s="1" t="s">
        <v>632</v>
      </c>
      <c r="I29" s="1" t="s">
        <v>35</v>
      </c>
    </row>
    <row r="30" spans="2:9">
      <c r="B30" s="1">
        <v>28</v>
      </c>
      <c r="C30" s="1" t="s">
        <v>34</v>
      </c>
      <c r="D30" s="1" t="s">
        <v>103</v>
      </c>
      <c r="E30" s="1" t="s">
        <v>537</v>
      </c>
      <c r="F30" s="1" t="s">
        <v>104</v>
      </c>
      <c r="G30" s="1" t="s">
        <v>150</v>
      </c>
      <c r="H30" s="1" t="s">
        <v>633</v>
      </c>
      <c r="I30" s="1" t="s">
        <v>35</v>
      </c>
    </row>
    <row r="31" spans="2:9">
      <c r="B31" s="1">
        <v>29</v>
      </c>
      <c r="C31" s="1" t="s">
        <v>34</v>
      </c>
      <c r="D31" s="1" t="s">
        <v>117</v>
      </c>
      <c r="E31" s="1" t="s">
        <v>537</v>
      </c>
      <c r="F31" s="1" t="s">
        <v>118</v>
      </c>
      <c r="G31" s="1" t="s">
        <v>157</v>
      </c>
      <c r="H31" s="1" t="s">
        <v>634</v>
      </c>
      <c r="I31" s="1" t="s">
        <v>35</v>
      </c>
    </row>
    <row r="32" spans="2:9">
      <c r="B32" s="1">
        <v>30</v>
      </c>
      <c r="C32" s="1" t="s">
        <v>34</v>
      </c>
      <c r="D32" s="1" t="s">
        <v>97</v>
      </c>
      <c r="E32" s="1" t="s">
        <v>537</v>
      </c>
      <c r="F32" s="1" t="s">
        <v>98</v>
      </c>
      <c r="G32" s="1" t="s">
        <v>147</v>
      </c>
      <c r="H32" s="1" t="s">
        <v>635</v>
      </c>
      <c r="I32" s="1" t="s">
        <v>35</v>
      </c>
    </row>
    <row r="33" spans="2:10">
      <c r="B33" s="1">
        <v>31</v>
      </c>
      <c r="C33" s="1" t="s">
        <v>34</v>
      </c>
      <c r="D33" s="1" t="s">
        <v>109</v>
      </c>
      <c r="E33" s="1" t="s">
        <v>537</v>
      </c>
      <c r="F33" s="1" t="s">
        <v>110</v>
      </c>
      <c r="G33" s="1" t="s">
        <v>153</v>
      </c>
      <c r="H33" s="1" t="s">
        <v>636</v>
      </c>
      <c r="I33" s="1" t="s">
        <v>35</v>
      </c>
    </row>
    <row r="34" spans="2:10">
      <c r="B34" s="1">
        <v>32</v>
      </c>
      <c r="C34" s="1" t="s">
        <v>34</v>
      </c>
      <c r="D34" s="1" t="s">
        <v>44</v>
      </c>
      <c r="E34" s="1" t="s">
        <v>537</v>
      </c>
      <c r="F34" s="1" t="s">
        <v>45</v>
      </c>
      <c r="G34" s="1" t="s">
        <v>120</v>
      </c>
      <c r="H34" s="1" t="s">
        <v>637</v>
      </c>
      <c r="I34" s="1" t="s">
        <v>35</v>
      </c>
    </row>
    <row r="35" spans="2:10">
      <c r="B35" s="1">
        <v>33</v>
      </c>
      <c r="C35" s="1" t="s">
        <v>34</v>
      </c>
      <c r="D35" s="1" t="s">
        <v>111</v>
      </c>
      <c r="E35" s="1" t="s">
        <v>537</v>
      </c>
      <c r="F35" s="1" t="s">
        <v>112</v>
      </c>
      <c r="G35" s="1" t="s">
        <v>154</v>
      </c>
      <c r="H35" s="1" t="s">
        <v>638</v>
      </c>
      <c r="I35" s="1" t="s">
        <v>35</v>
      </c>
    </row>
    <row r="36" spans="2:10">
      <c r="B36" s="1">
        <v>34</v>
      </c>
      <c r="C36" s="1" t="s">
        <v>34</v>
      </c>
      <c r="D36" s="1" t="s">
        <v>101</v>
      </c>
      <c r="E36" s="1" t="s">
        <v>537</v>
      </c>
      <c r="F36" s="1" t="s">
        <v>102</v>
      </c>
      <c r="G36" s="1" t="s">
        <v>149</v>
      </c>
      <c r="H36" s="1" t="s">
        <v>639</v>
      </c>
      <c r="I36" s="1" t="s">
        <v>35</v>
      </c>
    </row>
    <row r="37" spans="2:10">
      <c r="B37" s="1">
        <v>35</v>
      </c>
      <c r="C37" s="1" t="s">
        <v>605</v>
      </c>
      <c r="D37" s="1" t="s">
        <v>550</v>
      </c>
      <c r="E37" s="1" t="s">
        <v>543</v>
      </c>
      <c r="F37" s="1" t="s">
        <v>568</v>
      </c>
      <c r="G37" s="1" t="s">
        <v>601</v>
      </c>
      <c r="H37" s="1" t="s">
        <v>592</v>
      </c>
      <c r="I37" s="1" t="s">
        <v>542</v>
      </c>
      <c r="J37" s="1"/>
    </row>
    <row r="38" spans="2:10">
      <c r="B38" s="1">
        <v>36</v>
      </c>
      <c r="C38" s="1" t="s">
        <v>763</v>
      </c>
      <c r="D38" s="1" t="s">
        <v>544</v>
      </c>
      <c r="E38" s="1" t="s">
        <v>543</v>
      </c>
      <c r="F38" s="1" t="s">
        <v>569</v>
      </c>
      <c r="G38" s="1" t="s">
        <v>570</v>
      </c>
      <c r="H38" s="1" t="s">
        <v>593</v>
      </c>
      <c r="I38" s="1" t="s">
        <v>542</v>
      </c>
    </row>
    <row r="39" spans="2:10">
      <c r="B39" s="1">
        <v>37</v>
      </c>
      <c r="C39" s="1" t="s">
        <v>763</v>
      </c>
      <c r="D39" s="1" t="s">
        <v>545</v>
      </c>
      <c r="E39" s="1" t="s">
        <v>543</v>
      </c>
      <c r="F39" s="1" t="s">
        <v>571</v>
      </c>
      <c r="G39" s="1" t="s">
        <v>572</v>
      </c>
      <c r="H39" s="1" t="s">
        <v>594</v>
      </c>
      <c r="I39" s="1" t="s">
        <v>542</v>
      </c>
    </row>
    <row r="40" spans="2:10">
      <c r="B40" s="1">
        <v>38</v>
      </c>
      <c r="C40" s="1" t="s">
        <v>763</v>
      </c>
      <c r="D40" s="1" t="s">
        <v>546</v>
      </c>
      <c r="E40" s="1" t="s">
        <v>543</v>
      </c>
      <c r="F40" s="1" t="s">
        <v>573</v>
      </c>
      <c r="G40" s="1" t="s">
        <v>602</v>
      </c>
      <c r="H40" s="1" t="s">
        <v>595</v>
      </c>
      <c r="I40" s="1" t="s">
        <v>542</v>
      </c>
    </row>
    <row r="41" spans="2:10">
      <c r="B41" s="1">
        <v>39</v>
      </c>
      <c r="C41" s="1" t="s">
        <v>119</v>
      </c>
      <c r="D41" s="1" t="s">
        <v>547</v>
      </c>
      <c r="E41" s="1" t="s">
        <v>548</v>
      </c>
      <c r="F41" s="1" t="s">
        <v>574</v>
      </c>
      <c r="G41" s="1" t="s">
        <v>603</v>
      </c>
      <c r="H41" s="1" t="s">
        <v>600</v>
      </c>
      <c r="I41" s="1" t="s">
        <v>542</v>
      </c>
    </row>
    <row r="42" spans="2:10">
      <c r="B42" s="1">
        <v>40</v>
      </c>
      <c r="C42" s="1" t="s">
        <v>119</v>
      </c>
      <c r="D42" s="1" t="s">
        <v>42</v>
      </c>
      <c r="E42" s="1" t="s">
        <v>537</v>
      </c>
      <c r="F42" s="1" t="s">
        <v>43</v>
      </c>
      <c r="G42" s="1" t="s">
        <v>158</v>
      </c>
      <c r="H42" s="1" t="s">
        <v>640</v>
      </c>
      <c r="I42" s="1" t="s">
        <v>35</v>
      </c>
    </row>
    <row r="43" spans="2:10">
      <c r="B43" s="1">
        <v>41</v>
      </c>
      <c r="C43" s="1" t="s">
        <v>763</v>
      </c>
      <c r="D43" s="1" t="s">
        <v>549</v>
      </c>
      <c r="E43" s="1" t="s">
        <v>537</v>
      </c>
      <c r="F43" s="1" t="s">
        <v>575</v>
      </c>
      <c r="G43" s="1" t="s">
        <v>576</v>
      </c>
      <c r="H43" s="1" t="s">
        <v>577</v>
      </c>
      <c r="I43" s="1" t="s">
        <v>542</v>
      </c>
    </row>
    <row r="44" spans="2:10">
      <c r="B44" s="1">
        <v>42</v>
      </c>
      <c r="C44" s="1" t="s">
        <v>34</v>
      </c>
      <c r="D44" s="1" t="s">
        <v>68</v>
      </c>
      <c r="E44" s="1" t="s">
        <v>537</v>
      </c>
      <c r="F44" s="1" t="s">
        <v>69</v>
      </c>
      <c r="G44" s="1" t="s">
        <v>132</v>
      </c>
      <c r="H44" s="1" t="s">
        <v>641</v>
      </c>
      <c r="I44" s="1" t="s">
        <v>35</v>
      </c>
    </row>
    <row r="45" spans="2:10">
      <c r="B45" s="1">
        <v>43</v>
      </c>
      <c r="C45" s="1" t="s">
        <v>763</v>
      </c>
      <c r="D45" s="1" t="s">
        <v>551</v>
      </c>
      <c r="E45" s="1" t="s">
        <v>540</v>
      </c>
      <c r="F45" s="1" t="s">
        <v>578</v>
      </c>
      <c r="G45" s="1" t="s">
        <v>579</v>
      </c>
      <c r="H45" s="1" t="s">
        <v>596</v>
      </c>
      <c r="I45" s="1" t="s">
        <v>542</v>
      </c>
    </row>
    <row r="46" spans="2:10">
      <c r="B46" s="1">
        <v>44</v>
      </c>
      <c r="C46" s="1" t="s">
        <v>34</v>
      </c>
      <c r="D46" s="1" t="s">
        <v>95</v>
      </c>
      <c r="E46" s="1" t="s">
        <v>537</v>
      </c>
      <c r="F46" s="1" t="s">
        <v>96</v>
      </c>
      <c r="G46" s="1" t="s">
        <v>146</v>
      </c>
      <c r="H46" s="1" t="s">
        <v>642</v>
      </c>
      <c r="I46" s="1" t="s">
        <v>35</v>
      </c>
    </row>
    <row r="47" spans="2:10">
      <c r="B47" s="1">
        <v>45</v>
      </c>
      <c r="C47" s="1" t="s">
        <v>34</v>
      </c>
      <c r="D47" s="1" t="s">
        <v>54</v>
      </c>
      <c r="E47" s="1" t="s">
        <v>537</v>
      </c>
      <c r="F47" s="1" t="s">
        <v>55</v>
      </c>
      <c r="G47" s="1" t="s">
        <v>125</v>
      </c>
      <c r="H47" s="1" t="s">
        <v>643</v>
      </c>
      <c r="I47" s="1" t="s">
        <v>35</v>
      </c>
    </row>
    <row r="48" spans="2:10">
      <c r="B48" s="1">
        <v>46</v>
      </c>
      <c r="C48" s="1" t="s">
        <v>34</v>
      </c>
      <c r="D48" s="1" t="s">
        <v>80</v>
      </c>
      <c r="E48" s="1" t="s">
        <v>537</v>
      </c>
      <c r="F48" s="1" t="s">
        <v>81</v>
      </c>
      <c r="G48" s="1" t="s">
        <v>138</v>
      </c>
      <c r="H48" s="1" t="s">
        <v>644</v>
      </c>
      <c r="I48" s="1" t="s">
        <v>35</v>
      </c>
    </row>
    <row r="49" spans="2:9">
      <c r="B49" s="1">
        <v>47</v>
      </c>
      <c r="C49" s="1" t="s">
        <v>119</v>
      </c>
      <c r="D49" t="s">
        <v>538</v>
      </c>
      <c r="E49" s="1" t="s">
        <v>540</v>
      </c>
      <c r="F49" s="1" t="s">
        <v>539</v>
      </c>
      <c r="G49" s="1" t="s">
        <v>541</v>
      </c>
      <c r="H49" s="22" t="s">
        <v>645</v>
      </c>
      <c r="I49" s="1" t="s">
        <v>35</v>
      </c>
    </row>
    <row r="50" spans="2:9">
      <c r="B50" s="1">
        <v>48</v>
      </c>
      <c r="C50" s="1" t="s">
        <v>763</v>
      </c>
      <c r="D50" s="1" t="s">
        <v>552</v>
      </c>
      <c r="E50" s="1" t="s">
        <v>537</v>
      </c>
      <c r="F50" s="1" t="s">
        <v>580</v>
      </c>
      <c r="G50" s="1" t="s">
        <v>604</v>
      </c>
      <c r="H50" s="1" t="s">
        <v>597</v>
      </c>
      <c r="I50" s="1" t="s">
        <v>542</v>
      </c>
    </row>
    <row r="51" spans="2:9">
      <c r="B51" s="1">
        <v>49</v>
      </c>
      <c r="C51" s="1" t="s">
        <v>250</v>
      </c>
      <c r="D51" s="1" t="s">
        <v>236</v>
      </c>
      <c r="E51" s="1" t="s">
        <v>537</v>
      </c>
      <c r="F51" s="1" t="s">
        <v>237</v>
      </c>
      <c r="G51" s="1" t="s">
        <v>473</v>
      </c>
      <c r="H51" s="1" t="s">
        <v>646</v>
      </c>
      <c r="I51" s="1" t="s">
        <v>35</v>
      </c>
    </row>
    <row r="52" spans="2:9">
      <c r="B52" s="1">
        <v>50</v>
      </c>
      <c r="C52" s="1" t="s">
        <v>250</v>
      </c>
      <c r="D52" s="1" t="s">
        <v>238</v>
      </c>
      <c r="E52" s="1" t="s">
        <v>537</v>
      </c>
      <c r="F52" s="1" t="s">
        <v>239</v>
      </c>
      <c r="G52" s="1" t="s">
        <v>474</v>
      </c>
      <c r="H52" s="1" t="s">
        <v>647</v>
      </c>
      <c r="I52" s="1" t="s">
        <v>35</v>
      </c>
    </row>
    <row r="53" spans="2:9">
      <c r="B53" s="1">
        <v>51</v>
      </c>
      <c r="C53" s="1" t="s">
        <v>250</v>
      </c>
      <c r="D53" s="1" t="s">
        <v>240</v>
      </c>
      <c r="E53" s="1" t="s">
        <v>537</v>
      </c>
      <c r="F53" s="1" t="s">
        <v>241</v>
      </c>
      <c r="G53" s="1" t="s">
        <v>475</v>
      </c>
      <c r="H53" s="1" t="s">
        <v>648</v>
      </c>
      <c r="I53" s="1" t="s">
        <v>35</v>
      </c>
    </row>
    <row r="54" spans="2:9">
      <c r="B54" s="1">
        <v>52</v>
      </c>
      <c r="C54" s="1" t="s">
        <v>250</v>
      </c>
      <c r="D54" s="1" t="s">
        <v>244</v>
      </c>
      <c r="E54" s="1" t="s">
        <v>537</v>
      </c>
      <c r="F54" s="1" t="s">
        <v>245</v>
      </c>
      <c r="G54" s="1" t="s">
        <v>477</v>
      </c>
      <c r="H54" s="1" t="s">
        <v>649</v>
      </c>
      <c r="I54" s="1" t="s">
        <v>35</v>
      </c>
    </row>
    <row r="55" spans="2:9">
      <c r="B55" s="1">
        <v>53</v>
      </c>
      <c r="C55" s="1" t="s">
        <v>250</v>
      </c>
      <c r="D55" s="1" t="s">
        <v>246</v>
      </c>
      <c r="E55" s="1" t="s">
        <v>537</v>
      </c>
      <c r="F55" s="1" t="s">
        <v>247</v>
      </c>
      <c r="G55" s="1" t="s">
        <v>478</v>
      </c>
      <c r="H55" s="1" t="s">
        <v>650</v>
      </c>
      <c r="I55" s="1" t="s">
        <v>35</v>
      </c>
    </row>
    <row r="56" spans="2:9">
      <c r="B56" s="1">
        <v>54</v>
      </c>
      <c r="C56" s="1" t="s">
        <v>250</v>
      </c>
      <c r="D56" s="1" t="s">
        <v>242</v>
      </c>
      <c r="E56" s="1" t="s">
        <v>537</v>
      </c>
      <c r="F56" s="1" t="s">
        <v>243</v>
      </c>
      <c r="G56" s="1" t="s">
        <v>476</v>
      </c>
      <c r="H56" s="1" t="s">
        <v>651</v>
      </c>
      <c r="I56" s="1" t="s">
        <v>35</v>
      </c>
    </row>
    <row r="57" spans="2:9">
      <c r="B57" s="1">
        <v>55</v>
      </c>
      <c r="C57" s="1" t="s">
        <v>250</v>
      </c>
      <c r="D57" s="1" t="s">
        <v>248</v>
      </c>
      <c r="E57" s="1" t="s">
        <v>537</v>
      </c>
      <c r="F57" s="1" t="s">
        <v>249</v>
      </c>
      <c r="G57" s="1" t="s">
        <v>479</v>
      </c>
      <c r="H57" s="1" t="s">
        <v>652</v>
      </c>
      <c r="I57" s="1" t="s">
        <v>35</v>
      </c>
    </row>
    <row r="58" spans="2:9">
      <c r="B58" s="1">
        <v>56</v>
      </c>
      <c r="C58" s="1" t="s">
        <v>348</v>
      </c>
      <c r="D58" s="1" t="s">
        <v>338</v>
      </c>
      <c r="E58" s="1" t="s">
        <v>537</v>
      </c>
      <c r="F58" s="1" t="s">
        <v>339</v>
      </c>
      <c r="G58" s="1" t="s">
        <v>518</v>
      </c>
      <c r="H58" s="1" t="s">
        <v>653</v>
      </c>
      <c r="I58" s="1" t="s">
        <v>330</v>
      </c>
    </row>
    <row r="59" spans="2:9">
      <c r="B59" s="1">
        <v>57</v>
      </c>
      <c r="C59" s="1" t="s">
        <v>348</v>
      </c>
      <c r="D59" s="1" t="s">
        <v>342</v>
      </c>
      <c r="E59" s="1" t="s">
        <v>537</v>
      </c>
      <c r="F59" s="1" t="s">
        <v>343</v>
      </c>
      <c r="G59" s="1" t="s">
        <v>520</v>
      </c>
      <c r="H59" s="1" t="s">
        <v>654</v>
      </c>
      <c r="I59" s="1" t="s">
        <v>330</v>
      </c>
    </row>
    <row r="60" spans="2:9">
      <c r="B60" s="1">
        <v>58</v>
      </c>
      <c r="C60" s="1" t="s">
        <v>348</v>
      </c>
      <c r="D60" s="1" t="s">
        <v>340</v>
      </c>
      <c r="E60" s="1" t="s">
        <v>537</v>
      </c>
      <c r="F60" s="1" t="s">
        <v>341</v>
      </c>
      <c r="G60" s="1" t="s">
        <v>519</v>
      </c>
      <c r="H60" s="1" t="s">
        <v>655</v>
      </c>
      <c r="I60" s="1" t="s">
        <v>330</v>
      </c>
    </row>
    <row r="61" spans="2:9">
      <c r="B61" s="1">
        <v>59</v>
      </c>
      <c r="C61" s="1" t="s">
        <v>348</v>
      </c>
      <c r="D61" s="1" t="s">
        <v>346</v>
      </c>
      <c r="E61" s="1" t="s">
        <v>537</v>
      </c>
      <c r="F61" s="1" t="s">
        <v>347</v>
      </c>
      <c r="G61" s="1" t="s">
        <v>522</v>
      </c>
      <c r="H61" s="1" t="s">
        <v>656</v>
      </c>
      <c r="I61" s="1" t="s">
        <v>330</v>
      </c>
    </row>
    <row r="62" spans="2:9">
      <c r="B62" s="1">
        <v>60</v>
      </c>
      <c r="C62" s="1" t="s">
        <v>348</v>
      </c>
      <c r="D62" s="1" t="s">
        <v>344</v>
      </c>
      <c r="E62" s="1" t="s">
        <v>537</v>
      </c>
      <c r="F62" s="1" t="s">
        <v>345</v>
      </c>
      <c r="G62" s="1" t="s">
        <v>521</v>
      </c>
      <c r="H62" s="1" t="s">
        <v>657</v>
      </c>
      <c r="I62" s="1" t="s">
        <v>330</v>
      </c>
    </row>
    <row r="63" spans="2:9">
      <c r="B63" s="1">
        <v>61</v>
      </c>
      <c r="C63" s="1" t="s">
        <v>763</v>
      </c>
      <c r="D63" s="1" t="s">
        <v>553</v>
      </c>
      <c r="E63" s="1" t="s">
        <v>537</v>
      </c>
      <c r="F63" s="1" t="s">
        <v>581</v>
      </c>
      <c r="G63" s="1" t="s">
        <v>582</v>
      </c>
      <c r="H63" s="1" t="s">
        <v>598</v>
      </c>
      <c r="I63" s="1" t="s">
        <v>554</v>
      </c>
    </row>
    <row r="64" spans="2:9">
      <c r="B64" s="1">
        <v>62</v>
      </c>
      <c r="C64" s="1" t="s">
        <v>424</v>
      </c>
      <c r="D64" s="1" t="s">
        <v>412</v>
      </c>
      <c r="E64" s="1" t="s">
        <v>537</v>
      </c>
      <c r="F64" s="1" t="s">
        <v>413</v>
      </c>
      <c r="G64" s="1" t="s">
        <v>437</v>
      </c>
      <c r="H64" s="1" t="s">
        <v>658</v>
      </c>
      <c r="I64" s="1" t="s">
        <v>387</v>
      </c>
    </row>
    <row r="65" spans="2:9">
      <c r="B65" s="1">
        <v>63</v>
      </c>
      <c r="C65" s="1" t="s">
        <v>329</v>
      </c>
      <c r="D65" s="1" t="s">
        <v>323</v>
      </c>
      <c r="E65" s="1" t="s">
        <v>537</v>
      </c>
      <c r="F65" s="1" t="s">
        <v>324</v>
      </c>
      <c r="G65" s="1" t="s">
        <v>512</v>
      </c>
      <c r="H65" s="1" t="s">
        <v>659</v>
      </c>
      <c r="I65" s="1" t="s">
        <v>330</v>
      </c>
    </row>
    <row r="66" spans="2:9">
      <c r="B66" s="1">
        <v>64</v>
      </c>
      <c r="C66" s="1" t="s">
        <v>329</v>
      </c>
      <c r="D66" s="1" t="s">
        <v>319</v>
      </c>
      <c r="E66" s="1" t="s">
        <v>537</v>
      </c>
      <c r="F66" s="1" t="s">
        <v>320</v>
      </c>
      <c r="G66" s="1" t="s">
        <v>510</v>
      </c>
      <c r="H66" s="1" t="s">
        <v>660</v>
      </c>
      <c r="I66" s="1" t="s">
        <v>330</v>
      </c>
    </row>
    <row r="67" spans="2:9">
      <c r="B67" s="1">
        <v>65</v>
      </c>
      <c r="C67" s="1" t="s">
        <v>329</v>
      </c>
      <c r="D67" s="1" t="s">
        <v>321</v>
      </c>
      <c r="E67" s="1" t="s">
        <v>537</v>
      </c>
      <c r="F67" s="1" t="s">
        <v>322</v>
      </c>
      <c r="G67" s="1" t="s">
        <v>511</v>
      </c>
      <c r="H67" s="1" t="s">
        <v>661</v>
      </c>
      <c r="I67" s="1" t="s">
        <v>330</v>
      </c>
    </row>
    <row r="68" spans="2:9">
      <c r="B68" s="1">
        <v>66</v>
      </c>
      <c r="C68" s="1" t="s">
        <v>386</v>
      </c>
      <c r="D68" s="1" t="s">
        <v>383</v>
      </c>
      <c r="E68" s="1" t="s">
        <v>537</v>
      </c>
      <c r="F68" s="1" t="s">
        <v>384</v>
      </c>
      <c r="G68" s="1" t="s">
        <v>385</v>
      </c>
      <c r="H68" s="1" t="s">
        <v>662</v>
      </c>
      <c r="I68" s="1" t="s">
        <v>387</v>
      </c>
    </row>
    <row r="69" spans="2:9">
      <c r="B69" s="1">
        <v>67</v>
      </c>
      <c r="C69" s="1" t="s">
        <v>329</v>
      </c>
      <c r="D69" s="1" t="s">
        <v>327</v>
      </c>
      <c r="E69" s="1" t="s">
        <v>537</v>
      </c>
      <c r="F69" s="1" t="s">
        <v>328</v>
      </c>
      <c r="G69" s="1" t="s">
        <v>514</v>
      </c>
      <c r="H69" s="1" t="s">
        <v>663</v>
      </c>
      <c r="I69" s="1" t="s">
        <v>330</v>
      </c>
    </row>
    <row r="70" spans="2:9">
      <c r="B70" s="1">
        <v>68</v>
      </c>
      <c r="C70" s="1" t="s">
        <v>329</v>
      </c>
      <c r="D70" s="1" t="s">
        <v>325</v>
      </c>
      <c r="E70" s="1" t="s">
        <v>537</v>
      </c>
      <c r="F70" s="1" t="s">
        <v>326</v>
      </c>
      <c r="G70" s="1" t="s">
        <v>513</v>
      </c>
      <c r="H70" s="1" t="s">
        <v>664</v>
      </c>
      <c r="I70" s="1" t="s">
        <v>330</v>
      </c>
    </row>
    <row r="71" spans="2:9">
      <c r="B71" s="1">
        <v>69</v>
      </c>
      <c r="C71" s="1" t="s">
        <v>386</v>
      </c>
      <c r="D71" s="1" t="s">
        <v>380</v>
      </c>
      <c r="E71" s="1" t="s">
        <v>537</v>
      </c>
      <c r="F71" s="1" t="s">
        <v>381</v>
      </c>
      <c r="G71" s="1" t="s">
        <v>382</v>
      </c>
      <c r="H71" s="1" t="s">
        <v>665</v>
      </c>
      <c r="I71" s="1" t="s">
        <v>387</v>
      </c>
    </row>
    <row r="72" spans="2:9">
      <c r="B72" s="1">
        <v>70</v>
      </c>
      <c r="C72" s="1" t="s">
        <v>337</v>
      </c>
      <c r="D72" s="1" t="s">
        <v>333</v>
      </c>
      <c r="E72" s="1" t="s">
        <v>537</v>
      </c>
      <c r="F72" s="1" t="s">
        <v>334</v>
      </c>
      <c r="G72" s="1" t="s">
        <v>516</v>
      </c>
      <c r="H72" s="1" t="s">
        <v>666</v>
      </c>
      <c r="I72" s="1" t="s">
        <v>330</v>
      </c>
    </row>
    <row r="73" spans="2:9">
      <c r="B73" s="1">
        <v>71</v>
      </c>
      <c r="C73" s="1" t="s">
        <v>337</v>
      </c>
      <c r="D73" s="1" t="s">
        <v>335</v>
      </c>
      <c r="E73" s="1" t="s">
        <v>537</v>
      </c>
      <c r="F73" s="1" t="s">
        <v>336</v>
      </c>
      <c r="G73" s="1" t="s">
        <v>517</v>
      </c>
      <c r="H73" s="1" t="s">
        <v>667</v>
      </c>
      <c r="I73" s="1" t="s">
        <v>330</v>
      </c>
    </row>
    <row r="74" spans="2:9">
      <c r="B74" s="1">
        <v>72</v>
      </c>
      <c r="C74" s="1" t="s">
        <v>337</v>
      </c>
      <c r="D74" s="1" t="s">
        <v>331</v>
      </c>
      <c r="E74" s="1" t="s">
        <v>537</v>
      </c>
      <c r="F74" s="1" t="s">
        <v>332</v>
      </c>
      <c r="G74" s="1" t="s">
        <v>515</v>
      </c>
      <c r="H74" s="1" t="s">
        <v>668</v>
      </c>
      <c r="I74" s="1" t="s">
        <v>330</v>
      </c>
    </row>
    <row r="75" spans="2:9">
      <c r="B75" s="1">
        <v>73</v>
      </c>
      <c r="C75" s="1" t="s">
        <v>211</v>
      </c>
      <c r="D75" s="1" t="s">
        <v>161</v>
      </c>
      <c r="E75" s="1" t="s">
        <v>537</v>
      </c>
      <c r="F75" s="1" t="s">
        <v>162</v>
      </c>
      <c r="G75" s="1" t="s">
        <v>439</v>
      </c>
      <c r="H75" s="1" t="s">
        <v>669</v>
      </c>
      <c r="I75" s="1" t="s">
        <v>213</v>
      </c>
    </row>
    <row r="76" spans="2:9">
      <c r="B76" s="1">
        <v>74</v>
      </c>
      <c r="C76" s="1" t="s">
        <v>211</v>
      </c>
      <c r="D76" s="1" t="s">
        <v>163</v>
      </c>
      <c r="E76" s="1" t="s">
        <v>537</v>
      </c>
      <c r="F76" s="1" t="s">
        <v>164</v>
      </c>
      <c r="G76" s="1" t="s">
        <v>440</v>
      </c>
      <c r="H76" s="1" t="s">
        <v>670</v>
      </c>
      <c r="I76" s="1" t="s">
        <v>213</v>
      </c>
    </row>
    <row r="77" spans="2:9">
      <c r="B77" s="1">
        <v>75</v>
      </c>
      <c r="C77" s="1" t="s">
        <v>211</v>
      </c>
      <c r="D77" s="1" t="s">
        <v>165</v>
      </c>
      <c r="E77" s="1" t="s">
        <v>537</v>
      </c>
      <c r="F77" s="1" t="s">
        <v>166</v>
      </c>
      <c r="G77" s="1" t="s">
        <v>441</v>
      </c>
      <c r="H77" s="1" t="s">
        <v>671</v>
      </c>
      <c r="I77" s="1" t="s">
        <v>213</v>
      </c>
    </row>
    <row r="78" spans="2:9">
      <c r="B78" s="1">
        <v>76</v>
      </c>
      <c r="C78" s="1" t="s">
        <v>211</v>
      </c>
      <c r="D78" s="1" t="s">
        <v>167</v>
      </c>
      <c r="E78" s="1" t="s">
        <v>537</v>
      </c>
      <c r="F78" s="1" t="s">
        <v>168</v>
      </c>
      <c r="G78" s="1" t="s">
        <v>442</v>
      </c>
      <c r="H78" s="1" t="s">
        <v>672</v>
      </c>
      <c r="I78" s="1" t="s">
        <v>213</v>
      </c>
    </row>
    <row r="79" spans="2:9">
      <c r="B79" s="1">
        <v>77</v>
      </c>
      <c r="C79" s="1" t="s">
        <v>211</v>
      </c>
      <c r="D79" s="1" t="s">
        <v>169</v>
      </c>
      <c r="E79" s="1" t="s">
        <v>537</v>
      </c>
      <c r="F79" s="1" t="s">
        <v>170</v>
      </c>
      <c r="G79" s="1" t="s">
        <v>443</v>
      </c>
      <c r="H79" s="1" t="s">
        <v>673</v>
      </c>
      <c r="I79" s="1" t="s">
        <v>213</v>
      </c>
    </row>
    <row r="80" spans="2:9">
      <c r="B80" s="1">
        <v>78</v>
      </c>
      <c r="C80" s="1" t="s">
        <v>211</v>
      </c>
      <c r="D80" s="1" t="s">
        <v>171</v>
      </c>
      <c r="E80" s="1" t="s">
        <v>537</v>
      </c>
      <c r="F80" s="1" t="s">
        <v>172</v>
      </c>
      <c r="G80" s="1" t="s">
        <v>444</v>
      </c>
      <c r="H80" s="1" t="s">
        <v>674</v>
      </c>
      <c r="I80" s="1" t="s">
        <v>213</v>
      </c>
    </row>
    <row r="81" spans="2:9">
      <c r="B81" s="1">
        <v>79</v>
      </c>
      <c r="C81" s="1" t="s">
        <v>211</v>
      </c>
      <c r="D81" s="1" t="s">
        <v>173</v>
      </c>
      <c r="E81" s="1" t="s">
        <v>537</v>
      </c>
      <c r="F81" s="1" t="s">
        <v>174</v>
      </c>
      <c r="G81" s="1" t="s">
        <v>445</v>
      </c>
      <c r="H81" s="1" t="s">
        <v>675</v>
      </c>
      <c r="I81" s="1" t="s">
        <v>213</v>
      </c>
    </row>
    <row r="82" spans="2:9">
      <c r="B82" s="1">
        <v>80</v>
      </c>
      <c r="C82" s="1" t="s">
        <v>211</v>
      </c>
      <c r="D82" s="1" t="s">
        <v>175</v>
      </c>
      <c r="E82" s="1" t="s">
        <v>537</v>
      </c>
      <c r="F82" s="1" t="s">
        <v>176</v>
      </c>
      <c r="G82" s="1" t="s">
        <v>446</v>
      </c>
      <c r="H82" s="1" t="s">
        <v>676</v>
      </c>
      <c r="I82" s="1" t="s">
        <v>213</v>
      </c>
    </row>
    <row r="83" spans="2:9">
      <c r="B83" s="1">
        <v>81</v>
      </c>
      <c r="C83" s="1" t="s">
        <v>211</v>
      </c>
      <c r="D83" s="1" t="s">
        <v>177</v>
      </c>
      <c r="E83" s="1" t="s">
        <v>537</v>
      </c>
      <c r="F83" s="1" t="s">
        <v>178</v>
      </c>
      <c r="G83" s="1" t="s">
        <v>447</v>
      </c>
      <c r="H83" s="1" t="s">
        <v>677</v>
      </c>
      <c r="I83" s="1" t="s">
        <v>213</v>
      </c>
    </row>
    <row r="84" spans="2:9">
      <c r="B84" s="1">
        <v>82</v>
      </c>
      <c r="C84" s="1" t="s">
        <v>211</v>
      </c>
      <c r="D84" s="1" t="s">
        <v>117</v>
      </c>
      <c r="E84" s="1" t="s">
        <v>537</v>
      </c>
      <c r="F84" s="1" t="s">
        <v>179</v>
      </c>
      <c r="G84" s="1" t="s">
        <v>448</v>
      </c>
      <c r="H84" s="1" t="s">
        <v>678</v>
      </c>
      <c r="I84" s="1" t="s">
        <v>213</v>
      </c>
    </row>
    <row r="85" spans="2:9">
      <c r="B85" s="1">
        <v>83</v>
      </c>
      <c r="C85" s="1" t="s">
        <v>211</v>
      </c>
      <c r="D85" s="1" t="s">
        <v>180</v>
      </c>
      <c r="E85" s="1" t="s">
        <v>537</v>
      </c>
      <c r="F85" s="1" t="s">
        <v>179</v>
      </c>
      <c r="G85" s="1" t="s">
        <v>449</v>
      </c>
      <c r="H85" s="1" t="s">
        <v>679</v>
      </c>
      <c r="I85" s="1" t="s">
        <v>213</v>
      </c>
    </row>
    <row r="86" spans="2:9">
      <c r="B86" s="1">
        <v>84</v>
      </c>
      <c r="C86" s="1" t="s">
        <v>211</v>
      </c>
      <c r="D86" s="1" t="s">
        <v>181</v>
      </c>
      <c r="E86" s="1" t="s">
        <v>537</v>
      </c>
      <c r="F86" s="1" t="s">
        <v>182</v>
      </c>
      <c r="G86" s="1" t="s">
        <v>450</v>
      </c>
      <c r="H86" s="1" t="s">
        <v>680</v>
      </c>
      <c r="I86" s="1" t="s">
        <v>213</v>
      </c>
    </row>
    <row r="87" spans="2:9">
      <c r="B87" s="1">
        <v>85</v>
      </c>
      <c r="C87" s="1" t="s">
        <v>211</v>
      </c>
      <c r="D87" s="1" t="s">
        <v>183</v>
      </c>
      <c r="E87" s="1" t="s">
        <v>537</v>
      </c>
      <c r="F87" s="1" t="s">
        <v>184</v>
      </c>
      <c r="G87" s="1" t="s">
        <v>451</v>
      </c>
      <c r="H87" s="1" t="s">
        <v>681</v>
      </c>
      <c r="I87" s="1" t="s">
        <v>213</v>
      </c>
    </row>
    <row r="88" spans="2:9">
      <c r="B88" s="1">
        <v>86</v>
      </c>
      <c r="C88" s="1" t="s">
        <v>211</v>
      </c>
      <c r="D88" s="1" t="s">
        <v>185</v>
      </c>
      <c r="E88" s="1" t="s">
        <v>537</v>
      </c>
      <c r="F88" s="1" t="s">
        <v>186</v>
      </c>
      <c r="G88" s="1" t="s">
        <v>452</v>
      </c>
      <c r="H88" s="1" t="s">
        <v>682</v>
      </c>
      <c r="I88" s="1" t="s">
        <v>213</v>
      </c>
    </row>
    <row r="89" spans="2:9">
      <c r="B89" s="1">
        <v>87</v>
      </c>
      <c r="C89" s="1" t="s">
        <v>211</v>
      </c>
      <c r="D89" s="1" t="s">
        <v>187</v>
      </c>
      <c r="E89" s="1" t="s">
        <v>537</v>
      </c>
      <c r="F89" s="1" t="s">
        <v>188</v>
      </c>
      <c r="G89" s="1" t="s">
        <v>453</v>
      </c>
      <c r="H89" s="1" t="s">
        <v>683</v>
      </c>
      <c r="I89" s="1" t="s">
        <v>213</v>
      </c>
    </row>
    <row r="90" spans="2:9">
      <c r="B90" s="1">
        <v>88</v>
      </c>
      <c r="C90" s="1" t="s">
        <v>211</v>
      </c>
      <c r="D90" s="1" t="s">
        <v>189</v>
      </c>
      <c r="E90" s="1" t="s">
        <v>537</v>
      </c>
      <c r="F90" s="1" t="s">
        <v>190</v>
      </c>
      <c r="G90" s="1" t="s">
        <v>454</v>
      </c>
      <c r="H90" s="1" t="s">
        <v>684</v>
      </c>
      <c r="I90" s="1" t="s">
        <v>213</v>
      </c>
    </row>
    <row r="91" spans="2:9">
      <c r="B91" s="1">
        <v>89</v>
      </c>
      <c r="C91" s="1" t="s">
        <v>211</v>
      </c>
      <c r="D91" s="1" t="s">
        <v>191</v>
      </c>
      <c r="E91" s="1" t="s">
        <v>537</v>
      </c>
      <c r="F91" s="1" t="s">
        <v>192</v>
      </c>
      <c r="G91" s="1" t="s">
        <v>455</v>
      </c>
      <c r="H91" s="1" t="s">
        <v>685</v>
      </c>
      <c r="I91" s="1" t="s">
        <v>213</v>
      </c>
    </row>
    <row r="92" spans="2:9">
      <c r="B92" s="1">
        <v>90</v>
      </c>
      <c r="C92" s="1" t="s">
        <v>211</v>
      </c>
      <c r="D92" s="1" t="s">
        <v>193</v>
      </c>
      <c r="E92" s="1" t="s">
        <v>537</v>
      </c>
      <c r="F92" s="1" t="s">
        <v>194</v>
      </c>
      <c r="G92" s="1" t="s">
        <v>456</v>
      </c>
      <c r="H92" s="1" t="s">
        <v>686</v>
      </c>
      <c r="I92" s="1" t="s">
        <v>213</v>
      </c>
    </row>
    <row r="93" spans="2:9">
      <c r="B93" s="1">
        <v>91</v>
      </c>
      <c r="C93" s="1" t="s">
        <v>211</v>
      </c>
      <c r="D93" s="1" t="s">
        <v>195</v>
      </c>
      <c r="E93" s="1" t="s">
        <v>537</v>
      </c>
      <c r="F93" s="1" t="s">
        <v>196</v>
      </c>
      <c r="G93" s="1" t="s">
        <v>457</v>
      </c>
      <c r="H93" s="1" t="s">
        <v>687</v>
      </c>
      <c r="I93" s="1" t="s">
        <v>213</v>
      </c>
    </row>
    <row r="94" spans="2:9">
      <c r="B94" s="1">
        <v>92</v>
      </c>
      <c r="C94" s="1" t="s">
        <v>211</v>
      </c>
      <c r="D94" s="1" t="s">
        <v>197</v>
      </c>
      <c r="E94" s="1" t="s">
        <v>537</v>
      </c>
      <c r="F94" s="1" t="s">
        <v>198</v>
      </c>
      <c r="G94" s="1" t="s">
        <v>458</v>
      </c>
      <c r="H94" s="1" t="s">
        <v>688</v>
      </c>
      <c r="I94" s="1" t="s">
        <v>213</v>
      </c>
    </row>
    <row r="95" spans="2:9">
      <c r="B95" s="1">
        <v>93</v>
      </c>
      <c r="C95" s="1" t="s">
        <v>211</v>
      </c>
      <c r="D95" s="1" t="s">
        <v>199</v>
      </c>
      <c r="E95" s="1" t="s">
        <v>537</v>
      </c>
      <c r="F95" s="1" t="s">
        <v>200</v>
      </c>
      <c r="G95" s="1" t="s">
        <v>459</v>
      </c>
      <c r="H95" s="1" t="s">
        <v>689</v>
      </c>
      <c r="I95" s="1" t="s">
        <v>213</v>
      </c>
    </row>
    <row r="96" spans="2:9">
      <c r="B96" s="1">
        <v>94</v>
      </c>
      <c r="C96" s="1" t="s">
        <v>211</v>
      </c>
      <c r="D96" s="1" t="s">
        <v>201</v>
      </c>
      <c r="E96" s="1" t="s">
        <v>537</v>
      </c>
      <c r="F96" s="1" t="s">
        <v>202</v>
      </c>
      <c r="G96" s="1" t="s">
        <v>460</v>
      </c>
      <c r="H96" s="1" t="s">
        <v>690</v>
      </c>
      <c r="I96" s="1" t="s">
        <v>213</v>
      </c>
    </row>
    <row r="97" spans="2:9">
      <c r="B97" s="1">
        <v>95</v>
      </c>
      <c r="C97" s="1" t="s">
        <v>211</v>
      </c>
      <c r="D97" s="1" t="s">
        <v>203</v>
      </c>
      <c r="E97" s="1" t="s">
        <v>537</v>
      </c>
      <c r="F97" s="1" t="s">
        <v>204</v>
      </c>
      <c r="G97" s="1" t="s">
        <v>461</v>
      </c>
      <c r="H97" s="1" t="s">
        <v>691</v>
      </c>
      <c r="I97" s="1" t="s">
        <v>213</v>
      </c>
    </row>
    <row r="98" spans="2:9">
      <c r="B98" s="1">
        <v>96</v>
      </c>
      <c r="C98" s="1" t="s">
        <v>414</v>
      </c>
      <c r="D98" s="1" t="s">
        <v>388</v>
      </c>
      <c r="E98" s="1" t="s">
        <v>537</v>
      </c>
      <c r="F98" s="1" t="s">
        <v>389</v>
      </c>
      <c r="G98" s="1" t="s">
        <v>425</v>
      </c>
      <c r="H98" s="1" t="s">
        <v>692</v>
      </c>
      <c r="I98" s="1" t="s">
        <v>438</v>
      </c>
    </row>
    <row r="99" spans="2:9">
      <c r="B99" s="1">
        <v>97</v>
      </c>
      <c r="C99" s="1" t="s">
        <v>763</v>
      </c>
      <c r="D99" s="1" t="s">
        <v>555</v>
      </c>
      <c r="E99" s="1" t="s">
        <v>543</v>
      </c>
      <c r="F99" s="1" t="s">
        <v>583</v>
      </c>
      <c r="G99" s="1" t="s">
        <v>584</v>
      </c>
      <c r="H99" s="1" t="s">
        <v>585</v>
      </c>
      <c r="I99" s="1" t="s">
        <v>556</v>
      </c>
    </row>
    <row r="100" spans="2:9">
      <c r="B100" s="1">
        <v>98</v>
      </c>
      <c r="C100" s="1" t="s">
        <v>211</v>
      </c>
      <c r="D100" s="1" t="s">
        <v>207</v>
      </c>
      <c r="E100" s="1" t="s">
        <v>537</v>
      </c>
      <c r="F100" s="1" t="s">
        <v>208</v>
      </c>
      <c r="G100" s="1" t="s">
        <v>463</v>
      </c>
      <c r="H100" s="1" t="s">
        <v>693</v>
      </c>
      <c r="I100" s="1" t="s">
        <v>213</v>
      </c>
    </row>
    <row r="101" spans="2:9">
      <c r="B101" s="1">
        <v>99</v>
      </c>
      <c r="C101" s="1" t="s">
        <v>211</v>
      </c>
      <c r="D101" s="1" t="s">
        <v>209</v>
      </c>
      <c r="E101" s="1" t="s">
        <v>537</v>
      </c>
      <c r="F101" s="1" t="s">
        <v>210</v>
      </c>
      <c r="G101" s="1" t="s">
        <v>464</v>
      </c>
      <c r="H101" s="1" t="s">
        <v>694</v>
      </c>
      <c r="I101" s="1" t="s">
        <v>213</v>
      </c>
    </row>
    <row r="102" spans="2:9">
      <c r="B102" s="1">
        <v>100</v>
      </c>
      <c r="C102" s="1" t="s">
        <v>211</v>
      </c>
      <c r="D102" s="1" t="s">
        <v>205</v>
      </c>
      <c r="E102" s="1" t="s">
        <v>537</v>
      </c>
      <c r="F102" s="1" t="s">
        <v>206</v>
      </c>
      <c r="G102" s="1" t="s">
        <v>462</v>
      </c>
      <c r="H102" s="1" t="s">
        <v>695</v>
      </c>
      <c r="I102" s="1" t="s">
        <v>213</v>
      </c>
    </row>
    <row r="103" spans="2:9">
      <c r="B103" s="1">
        <v>101</v>
      </c>
      <c r="C103" s="1" t="s">
        <v>119</v>
      </c>
      <c r="D103" s="1" t="s">
        <v>159</v>
      </c>
      <c r="E103" s="1" t="s">
        <v>537</v>
      </c>
      <c r="F103" s="1" t="s">
        <v>160</v>
      </c>
      <c r="G103" s="1" t="s">
        <v>212</v>
      </c>
      <c r="H103" s="1" t="s">
        <v>696</v>
      </c>
      <c r="I103" s="1" t="s">
        <v>213</v>
      </c>
    </row>
    <row r="104" spans="2:9">
      <c r="B104" s="1">
        <v>102</v>
      </c>
      <c r="C104" s="1" t="s">
        <v>763</v>
      </c>
      <c r="D104" s="1" t="s">
        <v>557</v>
      </c>
      <c r="E104" s="1" t="s">
        <v>588</v>
      </c>
      <c r="F104" s="1" t="s">
        <v>586</v>
      </c>
      <c r="G104" s="1" t="s">
        <v>587</v>
      </c>
      <c r="H104" s="1" t="s">
        <v>599</v>
      </c>
      <c r="I104" s="1" t="s">
        <v>556</v>
      </c>
    </row>
    <row r="105" spans="2:9">
      <c r="B105" s="1">
        <v>103</v>
      </c>
      <c r="C105" s="1" t="s">
        <v>293</v>
      </c>
      <c r="D105" s="1" t="s">
        <v>285</v>
      </c>
      <c r="E105" s="1" t="s">
        <v>537</v>
      </c>
      <c r="F105" s="1" t="s">
        <v>286</v>
      </c>
      <c r="G105" s="1" t="s">
        <v>495</v>
      </c>
      <c r="H105" s="1" t="s">
        <v>697</v>
      </c>
      <c r="I105" s="1" t="s">
        <v>213</v>
      </c>
    </row>
    <row r="106" spans="2:9">
      <c r="B106" s="1">
        <v>104</v>
      </c>
      <c r="C106" s="1" t="s">
        <v>293</v>
      </c>
      <c r="D106" s="1" t="s">
        <v>287</v>
      </c>
      <c r="E106" s="1" t="s">
        <v>537</v>
      </c>
      <c r="F106" s="1" t="s">
        <v>288</v>
      </c>
      <c r="G106" s="1" t="s">
        <v>496</v>
      </c>
      <c r="H106" s="1" t="s">
        <v>698</v>
      </c>
      <c r="I106" s="1" t="s">
        <v>213</v>
      </c>
    </row>
    <row r="107" spans="2:9">
      <c r="B107" s="1">
        <v>105</v>
      </c>
      <c r="C107" s="1" t="s">
        <v>293</v>
      </c>
      <c r="D107" s="1" t="s">
        <v>289</v>
      </c>
      <c r="E107" s="1" t="s">
        <v>537</v>
      </c>
      <c r="F107" s="1" t="s">
        <v>290</v>
      </c>
      <c r="G107" s="1" t="s">
        <v>497</v>
      </c>
      <c r="H107" s="1" t="s">
        <v>699</v>
      </c>
      <c r="I107" s="1" t="s">
        <v>213</v>
      </c>
    </row>
    <row r="108" spans="2:9">
      <c r="B108" s="1">
        <v>106</v>
      </c>
      <c r="C108" s="1" t="s">
        <v>293</v>
      </c>
      <c r="D108" s="1" t="s">
        <v>291</v>
      </c>
      <c r="E108" s="1" t="s">
        <v>537</v>
      </c>
      <c r="F108" s="1" t="s">
        <v>292</v>
      </c>
      <c r="G108" s="1" t="s">
        <v>498</v>
      </c>
      <c r="H108" s="1" t="s">
        <v>700</v>
      </c>
      <c r="I108" s="1" t="s">
        <v>213</v>
      </c>
    </row>
    <row r="109" spans="2:9">
      <c r="B109" s="1">
        <v>107</v>
      </c>
      <c r="C109" s="1" t="s">
        <v>271</v>
      </c>
      <c r="D109" s="1" t="s">
        <v>251</v>
      </c>
      <c r="E109" s="1" t="s">
        <v>537</v>
      </c>
      <c r="F109" s="1" t="s">
        <v>252</v>
      </c>
      <c r="G109" s="1" t="s">
        <v>480</v>
      </c>
      <c r="H109" s="1" t="s">
        <v>701</v>
      </c>
      <c r="I109" s="1" t="s">
        <v>272</v>
      </c>
    </row>
    <row r="110" spans="2:9">
      <c r="B110" s="1">
        <v>108</v>
      </c>
      <c r="C110" s="1" t="s">
        <v>271</v>
      </c>
      <c r="D110" s="1" t="s">
        <v>253</v>
      </c>
      <c r="E110" s="1" t="s">
        <v>537</v>
      </c>
      <c r="F110" s="1" t="s">
        <v>254</v>
      </c>
      <c r="G110" s="1" t="s">
        <v>481</v>
      </c>
      <c r="H110" s="1" t="s">
        <v>702</v>
      </c>
      <c r="I110" s="1" t="s">
        <v>272</v>
      </c>
    </row>
    <row r="111" spans="2:9">
      <c r="B111" s="1">
        <v>109</v>
      </c>
      <c r="C111" s="1" t="s">
        <v>271</v>
      </c>
      <c r="D111" s="1" t="s">
        <v>255</v>
      </c>
      <c r="E111" s="1" t="s">
        <v>537</v>
      </c>
      <c r="F111" s="1" t="s">
        <v>256</v>
      </c>
      <c r="G111" s="1" t="s">
        <v>482</v>
      </c>
      <c r="H111" s="1" t="s">
        <v>703</v>
      </c>
      <c r="I111" s="1" t="s">
        <v>272</v>
      </c>
    </row>
    <row r="112" spans="2:9">
      <c r="B112" s="1">
        <v>110</v>
      </c>
      <c r="C112" s="1" t="s">
        <v>271</v>
      </c>
      <c r="D112" s="1" t="s">
        <v>257</v>
      </c>
      <c r="E112" s="1" t="s">
        <v>537</v>
      </c>
      <c r="F112" s="1" t="s">
        <v>258</v>
      </c>
      <c r="G112" s="1" t="s">
        <v>483</v>
      </c>
      <c r="H112" s="1" t="s">
        <v>704</v>
      </c>
      <c r="I112" s="1" t="s">
        <v>272</v>
      </c>
    </row>
    <row r="113" spans="2:9">
      <c r="B113" s="1">
        <v>111</v>
      </c>
      <c r="C113" s="1" t="s">
        <v>271</v>
      </c>
      <c r="D113" s="1" t="s">
        <v>259</v>
      </c>
      <c r="E113" s="1" t="s">
        <v>537</v>
      </c>
      <c r="F113" s="1" t="s">
        <v>260</v>
      </c>
      <c r="G113" s="1" t="s">
        <v>484</v>
      </c>
      <c r="H113" s="1" t="s">
        <v>705</v>
      </c>
      <c r="I113" s="1" t="s">
        <v>272</v>
      </c>
    </row>
    <row r="114" spans="2:9">
      <c r="B114" s="1">
        <v>112</v>
      </c>
      <c r="C114" s="1" t="s">
        <v>271</v>
      </c>
      <c r="D114" s="1" t="s">
        <v>261</v>
      </c>
      <c r="E114" s="1" t="s">
        <v>537</v>
      </c>
      <c r="F114" s="1" t="s">
        <v>262</v>
      </c>
      <c r="G114" s="1" t="s">
        <v>485</v>
      </c>
      <c r="H114" s="1" t="s">
        <v>706</v>
      </c>
      <c r="I114" s="1" t="s">
        <v>272</v>
      </c>
    </row>
    <row r="115" spans="2:9">
      <c r="B115" s="1">
        <v>113</v>
      </c>
      <c r="C115" s="1" t="s">
        <v>271</v>
      </c>
      <c r="D115" s="1" t="s">
        <v>263</v>
      </c>
      <c r="E115" s="1" t="s">
        <v>537</v>
      </c>
      <c r="F115" s="1" t="s">
        <v>264</v>
      </c>
      <c r="G115" s="1" t="s">
        <v>486</v>
      </c>
      <c r="H115" s="1" t="s">
        <v>707</v>
      </c>
      <c r="I115" s="1" t="s">
        <v>272</v>
      </c>
    </row>
    <row r="116" spans="2:9">
      <c r="B116" s="1">
        <v>114</v>
      </c>
      <c r="C116" s="1" t="s">
        <v>271</v>
      </c>
      <c r="D116" s="1" t="s">
        <v>265</v>
      </c>
      <c r="E116" s="1" t="s">
        <v>537</v>
      </c>
      <c r="F116" s="1" t="s">
        <v>266</v>
      </c>
      <c r="G116" s="1" t="s">
        <v>487</v>
      </c>
      <c r="H116" s="1" t="s">
        <v>708</v>
      </c>
      <c r="I116" s="1" t="s">
        <v>272</v>
      </c>
    </row>
    <row r="117" spans="2:9">
      <c r="B117" s="1">
        <v>115</v>
      </c>
      <c r="C117" s="1" t="s">
        <v>271</v>
      </c>
      <c r="D117" s="1" t="s">
        <v>267</v>
      </c>
      <c r="E117" s="1" t="s">
        <v>537</v>
      </c>
      <c r="F117" s="1" t="s">
        <v>268</v>
      </c>
      <c r="G117" s="1" t="s">
        <v>488</v>
      </c>
      <c r="H117" s="1" t="s">
        <v>709</v>
      </c>
      <c r="I117" s="1" t="s">
        <v>272</v>
      </c>
    </row>
    <row r="118" spans="2:9">
      <c r="B118" s="1">
        <v>116</v>
      </c>
      <c r="C118" s="1" t="s">
        <v>415</v>
      </c>
      <c r="D118" s="1" t="s">
        <v>390</v>
      </c>
      <c r="E118" s="1" t="s">
        <v>537</v>
      </c>
      <c r="F118" s="1" t="s">
        <v>391</v>
      </c>
      <c r="G118" s="1" t="s">
        <v>426</v>
      </c>
      <c r="H118" s="1" t="s">
        <v>710</v>
      </c>
      <c r="I118" s="1" t="s">
        <v>379</v>
      </c>
    </row>
    <row r="119" spans="2:9">
      <c r="B119" s="1">
        <v>117</v>
      </c>
      <c r="C119" s="1" t="s">
        <v>378</v>
      </c>
      <c r="D119" s="1" t="s">
        <v>372</v>
      </c>
      <c r="E119" s="1" t="s">
        <v>537</v>
      </c>
      <c r="F119" s="1" t="s">
        <v>373</v>
      </c>
      <c r="G119" s="1" t="s">
        <v>534</v>
      </c>
      <c r="H119" s="1" t="s">
        <v>711</v>
      </c>
      <c r="I119" s="1" t="s">
        <v>379</v>
      </c>
    </row>
    <row r="120" spans="2:9">
      <c r="B120" s="1">
        <v>118</v>
      </c>
      <c r="C120" s="1" t="s">
        <v>378</v>
      </c>
      <c r="D120" s="1" t="s">
        <v>374</v>
      </c>
      <c r="E120" s="1" t="s">
        <v>537</v>
      </c>
      <c r="F120" s="1" t="s">
        <v>375</v>
      </c>
      <c r="G120" s="1" t="s">
        <v>535</v>
      </c>
      <c r="H120" s="1" t="s">
        <v>712</v>
      </c>
      <c r="I120" s="1" t="s">
        <v>379</v>
      </c>
    </row>
    <row r="121" spans="2:9">
      <c r="B121" s="1">
        <v>119</v>
      </c>
      <c r="C121" s="1" t="s">
        <v>378</v>
      </c>
      <c r="D121" s="1" t="s">
        <v>376</v>
      </c>
      <c r="E121" s="1" t="s">
        <v>537</v>
      </c>
      <c r="F121" s="1" t="s">
        <v>377</v>
      </c>
      <c r="G121" s="1" t="s">
        <v>536</v>
      </c>
      <c r="H121" s="1" t="s">
        <v>713</v>
      </c>
      <c r="I121" s="1" t="s">
        <v>379</v>
      </c>
    </row>
    <row r="122" spans="2:9">
      <c r="B122" s="1">
        <v>120</v>
      </c>
      <c r="C122" s="1" t="s">
        <v>763</v>
      </c>
      <c r="D122" s="1" t="s">
        <v>558</v>
      </c>
      <c r="E122" s="1" t="s">
        <v>537</v>
      </c>
      <c r="F122" s="1" t="s">
        <v>590</v>
      </c>
      <c r="G122" s="1" t="s">
        <v>589</v>
      </c>
      <c r="H122" s="1" t="s">
        <v>591</v>
      </c>
      <c r="I122" s="1" t="s">
        <v>559</v>
      </c>
    </row>
    <row r="123" spans="2:9" ht="33.65" customHeight="1">
      <c r="B123" s="1">
        <v>121</v>
      </c>
      <c r="C123" s="25" t="s">
        <v>273</v>
      </c>
      <c r="D123" s="1" t="s">
        <v>269</v>
      </c>
      <c r="E123" s="1" t="s">
        <v>537</v>
      </c>
      <c r="F123" s="1" t="s">
        <v>270</v>
      </c>
      <c r="G123" s="1" t="s">
        <v>489</v>
      </c>
      <c r="H123" s="1" t="s">
        <v>714</v>
      </c>
      <c r="I123" s="1" t="s">
        <v>272</v>
      </c>
    </row>
    <row r="124" spans="2:9">
      <c r="B124" s="1">
        <v>122</v>
      </c>
      <c r="C124" s="1" t="s">
        <v>416</v>
      </c>
      <c r="D124" s="1" t="s">
        <v>392</v>
      </c>
      <c r="E124" s="1" t="s">
        <v>537</v>
      </c>
      <c r="F124" s="1" t="s">
        <v>393</v>
      </c>
      <c r="G124" s="1" t="s">
        <v>427</v>
      </c>
      <c r="H124" s="1" t="s">
        <v>715</v>
      </c>
      <c r="I124" s="1" t="s">
        <v>379</v>
      </c>
    </row>
    <row r="125" spans="2:9">
      <c r="B125" s="1">
        <v>123</v>
      </c>
      <c r="C125" s="1" t="s">
        <v>284</v>
      </c>
      <c r="D125" s="1" t="s">
        <v>278</v>
      </c>
      <c r="E125" s="1" t="s">
        <v>537</v>
      </c>
      <c r="F125" s="1" t="s">
        <v>279</v>
      </c>
      <c r="G125" s="1" t="s">
        <v>492</v>
      </c>
      <c r="H125" s="1" t="s">
        <v>716</v>
      </c>
      <c r="I125" s="1" t="s">
        <v>272</v>
      </c>
    </row>
    <row r="126" spans="2:9">
      <c r="B126" s="1">
        <v>124</v>
      </c>
      <c r="C126" s="1" t="s">
        <v>284</v>
      </c>
      <c r="D126" s="1" t="s">
        <v>274</v>
      </c>
      <c r="E126" s="1" t="s">
        <v>537</v>
      </c>
      <c r="F126" s="1" t="s">
        <v>275</v>
      </c>
      <c r="G126" s="1" t="s">
        <v>490</v>
      </c>
      <c r="H126" s="1" t="s">
        <v>717</v>
      </c>
      <c r="I126" s="1" t="s">
        <v>272</v>
      </c>
    </row>
    <row r="127" spans="2:9">
      <c r="B127" s="1">
        <v>125</v>
      </c>
      <c r="C127" s="1" t="s">
        <v>284</v>
      </c>
      <c r="D127" s="1" t="s">
        <v>276</v>
      </c>
      <c r="E127" s="1" t="s">
        <v>537</v>
      </c>
      <c r="F127" s="1" t="s">
        <v>277</v>
      </c>
      <c r="G127" s="1" t="s">
        <v>491</v>
      </c>
      <c r="H127" s="1" t="s">
        <v>718</v>
      </c>
      <c r="I127" s="1" t="s">
        <v>272</v>
      </c>
    </row>
    <row r="128" spans="2:9">
      <c r="B128" s="1">
        <v>126</v>
      </c>
      <c r="C128" s="1" t="s">
        <v>284</v>
      </c>
      <c r="D128" s="1" t="s">
        <v>280</v>
      </c>
      <c r="E128" s="1" t="s">
        <v>537</v>
      </c>
      <c r="F128" s="1" t="s">
        <v>281</v>
      </c>
      <c r="G128" s="1" t="s">
        <v>493</v>
      </c>
      <c r="H128" s="1" t="s">
        <v>719</v>
      </c>
      <c r="I128" s="1" t="s">
        <v>272</v>
      </c>
    </row>
    <row r="129" spans="2:9">
      <c r="B129" s="1">
        <v>127</v>
      </c>
      <c r="C129" s="1" t="s">
        <v>284</v>
      </c>
      <c r="D129" s="1" t="s">
        <v>282</v>
      </c>
      <c r="E129" s="1" t="s">
        <v>537</v>
      </c>
      <c r="F129" s="1" t="s">
        <v>283</v>
      </c>
      <c r="G129" s="1" t="s">
        <v>494</v>
      </c>
      <c r="H129" s="1" t="s">
        <v>720</v>
      </c>
      <c r="I129" s="1" t="s">
        <v>272</v>
      </c>
    </row>
    <row r="130" spans="2:9">
      <c r="B130" s="1">
        <v>128</v>
      </c>
      <c r="C130" s="1" t="s">
        <v>306</v>
      </c>
      <c r="D130" s="1" t="s">
        <v>294</v>
      </c>
      <c r="E130" s="1" t="s">
        <v>537</v>
      </c>
      <c r="F130" s="1" t="s">
        <v>295</v>
      </c>
      <c r="G130" s="1" t="s">
        <v>499</v>
      </c>
      <c r="H130" s="1" t="s">
        <v>721</v>
      </c>
      <c r="I130" s="1" t="s">
        <v>307</v>
      </c>
    </row>
    <row r="131" spans="2:9">
      <c r="B131" s="1">
        <v>129</v>
      </c>
      <c r="C131" s="1" t="s">
        <v>306</v>
      </c>
      <c r="D131" s="1" t="s">
        <v>296</v>
      </c>
      <c r="E131" s="1" t="s">
        <v>537</v>
      </c>
      <c r="F131" s="1" t="s">
        <v>297</v>
      </c>
      <c r="G131" s="1" t="s">
        <v>500</v>
      </c>
      <c r="H131" s="1" t="s">
        <v>722</v>
      </c>
      <c r="I131" s="1" t="s">
        <v>307</v>
      </c>
    </row>
    <row r="132" spans="2:9">
      <c r="B132" s="1">
        <v>130</v>
      </c>
      <c r="C132" s="1" t="s">
        <v>306</v>
      </c>
      <c r="D132" s="1" t="s">
        <v>298</v>
      </c>
      <c r="E132" s="1" t="s">
        <v>537</v>
      </c>
      <c r="F132" s="1" t="s">
        <v>299</v>
      </c>
      <c r="G132" s="1" t="s">
        <v>501</v>
      </c>
      <c r="H132" s="1" t="s">
        <v>723</v>
      </c>
      <c r="I132" s="1" t="s">
        <v>307</v>
      </c>
    </row>
    <row r="133" spans="2:9">
      <c r="B133" s="1">
        <v>131</v>
      </c>
      <c r="C133" s="1" t="s">
        <v>306</v>
      </c>
      <c r="D133" s="1" t="s">
        <v>300</v>
      </c>
      <c r="E133" s="1" t="s">
        <v>537</v>
      </c>
      <c r="F133" s="1" t="s">
        <v>301</v>
      </c>
      <c r="G133" s="1" t="s">
        <v>502</v>
      </c>
      <c r="H133" s="1" t="s">
        <v>724</v>
      </c>
      <c r="I133" s="1" t="s">
        <v>307</v>
      </c>
    </row>
    <row r="134" spans="2:9">
      <c r="B134" s="1">
        <v>132</v>
      </c>
      <c r="C134" s="1" t="s">
        <v>306</v>
      </c>
      <c r="D134" s="1" t="s">
        <v>302</v>
      </c>
      <c r="E134" s="1" t="s">
        <v>537</v>
      </c>
      <c r="F134" s="1" t="s">
        <v>303</v>
      </c>
      <c r="G134" s="1" t="s">
        <v>503</v>
      </c>
      <c r="H134" s="1" t="s">
        <v>725</v>
      </c>
      <c r="I134" s="1" t="s">
        <v>307</v>
      </c>
    </row>
    <row r="135" spans="2:9">
      <c r="B135" s="1">
        <v>133</v>
      </c>
      <c r="C135" s="1" t="s">
        <v>306</v>
      </c>
      <c r="D135" s="1" t="s">
        <v>304</v>
      </c>
      <c r="E135" s="1" t="s">
        <v>537</v>
      </c>
      <c r="F135" s="1" t="s">
        <v>305</v>
      </c>
      <c r="G135" s="1" t="s">
        <v>504</v>
      </c>
      <c r="H135" s="1" t="s">
        <v>726</v>
      </c>
      <c r="I135" s="1" t="s">
        <v>307</v>
      </c>
    </row>
    <row r="136" spans="2:9">
      <c r="B136" s="1">
        <v>134</v>
      </c>
      <c r="C136" s="1" t="s">
        <v>318</v>
      </c>
      <c r="D136" s="1" t="s">
        <v>308</v>
      </c>
      <c r="E136" s="1" t="s">
        <v>537</v>
      </c>
      <c r="F136" s="1" t="s">
        <v>309</v>
      </c>
      <c r="G136" s="1" t="s">
        <v>505</v>
      </c>
      <c r="H136" s="1" t="s">
        <v>727</v>
      </c>
      <c r="I136" s="1" t="s">
        <v>307</v>
      </c>
    </row>
    <row r="137" spans="2:9">
      <c r="B137" s="1">
        <v>135</v>
      </c>
      <c r="C137" s="1" t="s">
        <v>318</v>
      </c>
      <c r="D137" s="1" t="s">
        <v>310</v>
      </c>
      <c r="E137" s="1" t="s">
        <v>537</v>
      </c>
      <c r="F137" s="1" t="s">
        <v>311</v>
      </c>
      <c r="G137" s="1" t="s">
        <v>506</v>
      </c>
      <c r="H137" s="1" t="s">
        <v>728</v>
      </c>
      <c r="I137" s="1" t="s">
        <v>307</v>
      </c>
    </row>
    <row r="138" spans="2:9">
      <c r="B138" s="1">
        <v>136</v>
      </c>
      <c r="C138" s="1" t="s">
        <v>318</v>
      </c>
      <c r="D138" s="1" t="s">
        <v>312</v>
      </c>
      <c r="E138" s="1" t="s">
        <v>537</v>
      </c>
      <c r="F138" s="1" t="s">
        <v>313</v>
      </c>
      <c r="G138" s="1" t="s">
        <v>507</v>
      </c>
      <c r="H138" s="1" t="s">
        <v>729</v>
      </c>
      <c r="I138" s="1" t="s">
        <v>307</v>
      </c>
    </row>
    <row r="139" spans="2:9">
      <c r="B139" s="1">
        <v>137</v>
      </c>
      <c r="C139" s="1" t="s">
        <v>318</v>
      </c>
      <c r="D139" s="1" t="s">
        <v>316</v>
      </c>
      <c r="E139" s="1" t="s">
        <v>537</v>
      </c>
      <c r="F139" s="1" t="s">
        <v>317</v>
      </c>
      <c r="G139" s="1" t="s">
        <v>509</v>
      </c>
      <c r="H139" s="1" t="s">
        <v>730</v>
      </c>
      <c r="I139" s="1" t="s">
        <v>307</v>
      </c>
    </row>
    <row r="140" spans="2:9">
      <c r="B140" s="1">
        <v>138</v>
      </c>
      <c r="C140" s="1" t="s">
        <v>318</v>
      </c>
      <c r="D140" s="1" t="s">
        <v>314</v>
      </c>
      <c r="E140" s="1" t="s">
        <v>537</v>
      </c>
      <c r="F140" s="1" t="s">
        <v>315</v>
      </c>
      <c r="G140" s="1" t="s">
        <v>508</v>
      </c>
      <c r="H140" s="1" t="s">
        <v>731</v>
      </c>
      <c r="I140" s="1" t="s">
        <v>307</v>
      </c>
    </row>
    <row r="141" spans="2:9">
      <c r="B141" s="1">
        <v>139</v>
      </c>
      <c r="C141" s="1" t="s">
        <v>235</v>
      </c>
      <c r="D141" s="1" t="s">
        <v>216</v>
      </c>
      <c r="E141" s="1" t="s">
        <v>537</v>
      </c>
      <c r="F141" s="1" t="s">
        <v>217</v>
      </c>
      <c r="G141" s="1" t="s">
        <v>465</v>
      </c>
      <c r="H141" s="1" t="s">
        <v>732</v>
      </c>
      <c r="I141" s="1" t="s">
        <v>234</v>
      </c>
    </row>
    <row r="142" spans="2:9">
      <c r="B142" s="1">
        <v>140</v>
      </c>
      <c r="C142" s="1" t="s">
        <v>235</v>
      </c>
      <c r="D142" s="1" t="s">
        <v>220</v>
      </c>
      <c r="E142" s="1" t="s">
        <v>537</v>
      </c>
      <c r="F142" s="1" t="s">
        <v>221</v>
      </c>
      <c r="G142" s="1" t="s">
        <v>467</v>
      </c>
      <c r="H142" s="1" t="s">
        <v>733</v>
      </c>
      <c r="I142" s="1" t="s">
        <v>234</v>
      </c>
    </row>
    <row r="143" spans="2:9">
      <c r="B143" s="1">
        <v>141</v>
      </c>
      <c r="C143" s="1" t="s">
        <v>235</v>
      </c>
      <c r="D143" s="1" t="s">
        <v>222</v>
      </c>
      <c r="E143" s="1" t="s">
        <v>537</v>
      </c>
      <c r="F143" s="1" t="s">
        <v>223</v>
      </c>
      <c r="G143" s="1" t="s">
        <v>468</v>
      </c>
      <c r="H143" s="1" t="s">
        <v>734</v>
      </c>
      <c r="I143" s="1" t="s">
        <v>234</v>
      </c>
    </row>
    <row r="144" spans="2:9">
      <c r="B144" s="1">
        <v>142</v>
      </c>
      <c r="C144" s="1" t="s">
        <v>235</v>
      </c>
      <c r="D144" s="1" t="s">
        <v>224</v>
      </c>
      <c r="E144" s="1" t="s">
        <v>537</v>
      </c>
      <c r="F144" s="1" t="s">
        <v>225</v>
      </c>
      <c r="G144" s="1" t="s">
        <v>469</v>
      </c>
      <c r="H144" s="1" t="s">
        <v>735</v>
      </c>
      <c r="I144" s="1" t="s">
        <v>234</v>
      </c>
    </row>
    <row r="145" spans="2:9">
      <c r="B145" s="1">
        <v>143</v>
      </c>
      <c r="C145" s="1" t="s">
        <v>235</v>
      </c>
      <c r="D145" s="1" t="s">
        <v>218</v>
      </c>
      <c r="E145" s="1" t="s">
        <v>537</v>
      </c>
      <c r="F145" s="1" t="s">
        <v>219</v>
      </c>
      <c r="G145" s="1" t="s">
        <v>466</v>
      </c>
      <c r="H145" s="1" t="s">
        <v>736</v>
      </c>
      <c r="I145" s="1" t="s">
        <v>234</v>
      </c>
    </row>
    <row r="146" spans="2:9">
      <c r="B146" s="1">
        <v>144</v>
      </c>
      <c r="C146" s="1" t="s">
        <v>235</v>
      </c>
      <c r="D146" s="1" t="s">
        <v>226</v>
      </c>
      <c r="E146" s="1" t="s">
        <v>537</v>
      </c>
      <c r="F146" s="1" t="s">
        <v>227</v>
      </c>
      <c r="G146" s="1" t="s">
        <v>470</v>
      </c>
      <c r="H146" s="1" t="s">
        <v>737</v>
      </c>
      <c r="I146" s="1" t="s">
        <v>234</v>
      </c>
    </row>
    <row r="147" spans="2:9">
      <c r="B147" s="1">
        <v>145</v>
      </c>
      <c r="C147" s="1" t="s">
        <v>235</v>
      </c>
      <c r="D147" s="1" t="s">
        <v>228</v>
      </c>
      <c r="E147" s="1" t="s">
        <v>537</v>
      </c>
      <c r="F147" s="1" t="s">
        <v>229</v>
      </c>
      <c r="G147" s="1" t="s">
        <v>471</v>
      </c>
      <c r="H147" s="1" t="s">
        <v>738</v>
      </c>
      <c r="I147" s="1" t="s">
        <v>234</v>
      </c>
    </row>
    <row r="148" spans="2:9">
      <c r="B148" s="1">
        <v>146</v>
      </c>
      <c r="C148" s="1" t="s">
        <v>235</v>
      </c>
      <c r="D148" s="1" t="s">
        <v>230</v>
      </c>
      <c r="E148" s="1" t="s">
        <v>537</v>
      </c>
      <c r="F148" s="1" t="s">
        <v>231</v>
      </c>
      <c r="G148" s="1" t="s">
        <v>472</v>
      </c>
      <c r="H148" s="1" t="s">
        <v>739</v>
      </c>
      <c r="I148" s="1" t="s">
        <v>234</v>
      </c>
    </row>
    <row r="149" spans="2:9">
      <c r="B149" s="1">
        <v>147</v>
      </c>
      <c r="C149" s="1" t="s">
        <v>119</v>
      </c>
      <c r="D149" s="1" t="s">
        <v>214</v>
      </c>
      <c r="E149" s="1" t="s">
        <v>537</v>
      </c>
      <c r="F149" s="1" t="s">
        <v>215</v>
      </c>
      <c r="G149" s="1" t="s">
        <v>232</v>
      </c>
      <c r="H149" s="1" t="s">
        <v>740</v>
      </c>
      <c r="I149" s="1" t="s">
        <v>234</v>
      </c>
    </row>
    <row r="150" spans="2:9">
      <c r="B150" s="1">
        <v>148</v>
      </c>
      <c r="C150" s="1" t="s">
        <v>361</v>
      </c>
      <c r="D150" s="1" t="s">
        <v>359</v>
      </c>
      <c r="E150" s="1" t="s">
        <v>537</v>
      </c>
      <c r="F150" s="1" t="s">
        <v>360</v>
      </c>
      <c r="G150" s="1" t="s">
        <v>528</v>
      </c>
      <c r="H150" s="1" t="s">
        <v>741</v>
      </c>
      <c r="I150" s="1" t="s">
        <v>234</v>
      </c>
    </row>
    <row r="151" spans="2:9">
      <c r="B151" s="1">
        <v>149</v>
      </c>
      <c r="C151" s="1" t="s">
        <v>361</v>
      </c>
      <c r="D151" s="1" t="s">
        <v>357</v>
      </c>
      <c r="E151" s="1" t="s">
        <v>537</v>
      </c>
      <c r="F151" s="1" t="s">
        <v>358</v>
      </c>
      <c r="G151" s="1" t="s">
        <v>527</v>
      </c>
      <c r="H151" s="1" t="s">
        <v>742</v>
      </c>
      <c r="I151" s="1" t="s">
        <v>234</v>
      </c>
    </row>
    <row r="152" spans="2:9">
      <c r="B152" s="1">
        <v>150</v>
      </c>
      <c r="C152" s="1" t="s">
        <v>417</v>
      </c>
      <c r="D152" s="1" t="s">
        <v>394</v>
      </c>
      <c r="E152" s="1" t="s">
        <v>537</v>
      </c>
      <c r="F152" s="1" t="s">
        <v>395</v>
      </c>
      <c r="G152" s="1" t="s">
        <v>428</v>
      </c>
      <c r="H152" s="1" t="s">
        <v>743</v>
      </c>
      <c r="I152" s="1" t="s">
        <v>234</v>
      </c>
    </row>
    <row r="153" spans="2:9">
      <c r="B153" s="1">
        <v>151</v>
      </c>
      <c r="C153" s="1" t="s">
        <v>361</v>
      </c>
      <c r="D153" s="1" t="s">
        <v>355</v>
      </c>
      <c r="E153" s="1" t="s">
        <v>537</v>
      </c>
      <c r="F153" s="1" t="s">
        <v>356</v>
      </c>
      <c r="G153" s="1" t="s">
        <v>526</v>
      </c>
      <c r="H153" s="1" t="s">
        <v>744</v>
      </c>
      <c r="I153" s="1" t="s">
        <v>234</v>
      </c>
    </row>
    <row r="154" spans="2:9">
      <c r="B154" s="1">
        <v>152</v>
      </c>
      <c r="C154" s="1" t="s">
        <v>361</v>
      </c>
      <c r="D154" s="1" t="s">
        <v>353</v>
      </c>
      <c r="E154" s="1" t="s">
        <v>537</v>
      </c>
      <c r="F154" s="1" t="s">
        <v>354</v>
      </c>
      <c r="G154" s="1" t="s">
        <v>525</v>
      </c>
      <c r="H154" s="1" t="s">
        <v>745</v>
      </c>
      <c r="I154" s="1" t="s">
        <v>234</v>
      </c>
    </row>
    <row r="155" spans="2:9">
      <c r="B155" s="1">
        <v>153</v>
      </c>
      <c r="C155" s="1" t="s">
        <v>361</v>
      </c>
      <c r="D155" s="1" t="s">
        <v>351</v>
      </c>
      <c r="E155" s="1" t="s">
        <v>537</v>
      </c>
      <c r="F155" s="1" t="s">
        <v>352</v>
      </c>
      <c r="G155" s="1" t="s">
        <v>524</v>
      </c>
      <c r="H155" s="1" t="s">
        <v>746</v>
      </c>
      <c r="I155" s="1" t="s">
        <v>234</v>
      </c>
    </row>
    <row r="156" spans="2:9">
      <c r="B156" s="1">
        <v>154</v>
      </c>
      <c r="C156" s="1" t="s">
        <v>361</v>
      </c>
      <c r="D156" s="1" t="s">
        <v>349</v>
      </c>
      <c r="E156" s="1" t="s">
        <v>537</v>
      </c>
      <c r="F156" s="1" t="s">
        <v>350</v>
      </c>
      <c r="G156" s="1" t="s">
        <v>523</v>
      </c>
      <c r="H156" s="1" t="s">
        <v>747</v>
      </c>
      <c r="I156" s="1" t="s">
        <v>234</v>
      </c>
    </row>
    <row r="157" spans="2:9">
      <c r="B157" s="1">
        <v>155</v>
      </c>
      <c r="C157" s="1" t="s">
        <v>418</v>
      </c>
      <c r="D157" s="1" t="s">
        <v>396</v>
      </c>
      <c r="E157" s="1" t="s">
        <v>537</v>
      </c>
      <c r="F157" s="1" t="s">
        <v>397</v>
      </c>
      <c r="G157" s="1" t="s">
        <v>429</v>
      </c>
      <c r="H157" s="1" t="s">
        <v>748</v>
      </c>
      <c r="I157" s="1" t="s">
        <v>234</v>
      </c>
    </row>
    <row r="158" spans="2:9">
      <c r="B158" s="1">
        <v>156</v>
      </c>
      <c r="C158" s="1" t="s">
        <v>423</v>
      </c>
      <c r="D158" s="1" t="s">
        <v>408</v>
      </c>
      <c r="E158" s="1" t="s">
        <v>537</v>
      </c>
      <c r="F158" s="1" t="s">
        <v>409</v>
      </c>
      <c r="G158" s="1" t="s">
        <v>435</v>
      </c>
      <c r="H158" s="1" t="s">
        <v>749</v>
      </c>
      <c r="I158" s="1" t="s">
        <v>234</v>
      </c>
    </row>
    <row r="159" spans="2:9">
      <c r="B159" s="1">
        <v>157</v>
      </c>
      <c r="C159" s="1" t="s">
        <v>423</v>
      </c>
      <c r="D159" s="1" t="s">
        <v>406</v>
      </c>
      <c r="E159" s="1" t="s">
        <v>537</v>
      </c>
      <c r="F159" s="1" t="s">
        <v>407</v>
      </c>
      <c r="G159" s="1" t="s">
        <v>434</v>
      </c>
      <c r="H159" s="1" t="s">
        <v>750</v>
      </c>
      <c r="I159" s="1" t="s">
        <v>234</v>
      </c>
    </row>
    <row r="160" spans="2:9">
      <c r="B160" s="1">
        <v>158</v>
      </c>
      <c r="C160" s="1" t="s">
        <v>422</v>
      </c>
      <c r="D160" s="1" t="s">
        <v>404</v>
      </c>
      <c r="E160" s="1" t="s">
        <v>537</v>
      </c>
      <c r="F160" s="1" t="s">
        <v>405</v>
      </c>
      <c r="G160" s="1" t="s">
        <v>433</v>
      </c>
      <c r="H160" s="1" t="s">
        <v>751</v>
      </c>
      <c r="I160" s="1" t="s">
        <v>234</v>
      </c>
    </row>
    <row r="161" spans="1:9">
      <c r="B161" s="1">
        <v>159</v>
      </c>
      <c r="C161" s="1" t="s">
        <v>423</v>
      </c>
      <c r="D161" s="1" t="s">
        <v>410</v>
      </c>
      <c r="E161" s="1" t="s">
        <v>537</v>
      </c>
      <c r="F161" s="1" t="s">
        <v>411</v>
      </c>
      <c r="G161" s="1" t="s">
        <v>436</v>
      </c>
      <c r="H161" s="1" t="s">
        <v>752</v>
      </c>
      <c r="I161" s="1" t="s">
        <v>234</v>
      </c>
    </row>
    <row r="162" spans="1:9">
      <c r="B162" s="1">
        <v>160</v>
      </c>
      <c r="C162" s="1" t="s">
        <v>420</v>
      </c>
      <c r="D162" s="1" t="s">
        <v>400</v>
      </c>
      <c r="E162" s="1" t="s">
        <v>537</v>
      </c>
      <c r="F162" s="1" t="s">
        <v>401</v>
      </c>
      <c r="G162" s="1" t="s">
        <v>431</v>
      </c>
      <c r="H162" s="1" t="s">
        <v>753</v>
      </c>
      <c r="I162" s="1" t="s">
        <v>234</v>
      </c>
    </row>
    <row r="163" spans="1:9">
      <c r="B163" s="1">
        <v>161</v>
      </c>
      <c r="C163" s="1" t="s">
        <v>419</v>
      </c>
      <c r="D163" s="1" t="s">
        <v>398</v>
      </c>
      <c r="E163" s="1" t="s">
        <v>537</v>
      </c>
      <c r="F163" s="1" t="s">
        <v>399</v>
      </c>
      <c r="G163" s="1" t="s">
        <v>430</v>
      </c>
      <c r="H163" s="1" t="s">
        <v>754</v>
      </c>
      <c r="I163" s="1" t="s">
        <v>234</v>
      </c>
    </row>
    <row r="164" spans="1:9">
      <c r="B164" s="1">
        <v>162</v>
      </c>
      <c r="C164" s="1" t="s">
        <v>371</v>
      </c>
      <c r="D164" s="1" t="s">
        <v>362</v>
      </c>
      <c r="E164" s="1" t="s">
        <v>537</v>
      </c>
      <c r="F164" s="1" t="s">
        <v>363</v>
      </c>
      <c r="G164" s="1" t="s">
        <v>529</v>
      </c>
      <c r="H164" s="1" t="s">
        <v>755</v>
      </c>
      <c r="I164" s="1" t="s">
        <v>234</v>
      </c>
    </row>
    <row r="165" spans="1:9">
      <c r="B165" s="1">
        <v>163</v>
      </c>
      <c r="C165" s="1" t="s">
        <v>421</v>
      </c>
      <c r="D165" s="1" t="s">
        <v>402</v>
      </c>
      <c r="E165" s="1" t="s">
        <v>537</v>
      </c>
      <c r="F165" s="1" t="s">
        <v>403</v>
      </c>
      <c r="G165" s="1" t="s">
        <v>432</v>
      </c>
      <c r="H165" s="1" t="s">
        <v>756</v>
      </c>
      <c r="I165" s="1" t="s">
        <v>234</v>
      </c>
    </row>
    <row r="166" spans="1:9">
      <c r="B166" s="1">
        <v>164</v>
      </c>
      <c r="C166" s="1" t="s">
        <v>371</v>
      </c>
      <c r="D166" s="1" t="s">
        <v>364</v>
      </c>
      <c r="E166" s="1" t="s">
        <v>537</v>
      </c>
      <c r="F166" s="1" t="s">
        <v>365</v>
      </c>
      <c r="G166" s="1" t="s">
        <v>530</v>
      </c>
      <c r="H166" s="1" t="s">
        <v>757</v>
      </c>
      <c r="I166" s="1" t="s">
        <v>234</v>
      </c>
    </row>
    <row r="167" spans="1:9">
      <c r="B167" s="1">
        <v>165</v>
      </c>
      <c r="C167" s="1" t="s">
        <v>371</v>
      </c>
      <c r="D167" s="1" t="s">
        <v>367</v>
      </c>
      <c r="E167" s="1" t="s">
        <v>537</v>
      </c>
      <c r="F167" s="1" t="s">
        <v>368</v>
      </c>
      <c r="G167" s="1" t="s">
        <v>532</v>
      </c>
      <c r="H167" s="1" t="s">
        <v>758</v>
      </c>
      <c r="I167" s="1" t="s">
        <v>234</v>
      </c>
    </row>
    <row r="168" spans="1:9">
      <c r="B168" s="1">
        <v>166</v>
      </c>
      <c r="C168" s="1" t="s">
        <v>371</v>
      </c>
      <c r="D168" s="1" t="s">
        <v>233</v>
      </c>
      <c r="E168" s="1" t="s">
        <v>537</v>
      </c>
      <c r="F168" s="1" t="s">
        <v>366</v>
      </c>
      <c r="G168" s="1" t="s">
        <v>531</v>
      </c>
      <c r="H168" s="1" t="s">
        <v>759</v>
      </c>
      <c r="I168" s="1" t="s">
        <v>234</v>
      </c>
    </row>
    <row r="169" spans="1:9">
      <c r="B169" s="1">
        <v>167</v>
      </c>
      <c r="C169" s="1" t="s">
        <v>371</v>
      </c>
      <c r="D169" s="1" t="s">
        <v>369</v>
      </c>
      <c r="E169" s="1" t="s">
        <v>537</v>
      </c>
      <c r="F169" s="1" t="s">
        <v>370</v>
      </c>
      <c r="G169" s="1" t="s">
        <v>533</v>
      </c>
      <c r="H169" s="1" t="s">
        <v>760</v>
      </c>
      <c r="I169" s="1" t="s">
        <v>234</v>
      </c>
    </row>
    <row r="170" spans="1:9">
      <c r="A170" t="s">
        <v>783</v>
      </c>
      <c r="B170" s="1">
        <v>200</v>
      </c>
      <c r="C170" s="1" t="s">
        <v>764</v>
      </c>
      <c r="D170" s="1" t="s">
        <v>765</v>
      </c>
      <c r="E170" s="1" t="s">
        <v>537</v>
      </c>
      <c r="F170" s="1" t="s">
        <v>766</v>
      </c>
      <c r="G170" s="1" t="s">
        <v>767</v>
      </c>
      <c r="H170" s="1" t="s">
        <v>768</v>
      </c>
      <c r="I170" s="1" t="s">
        <v>769</v>
      </c>
    </row>
  </sheetData>
  <autoFilter ref="B2:J169" xr:uid="{00000000-0009-0000-0000-000002000000}"/>
  <sortState xmlns:xlrd2="http://schemas.microsoft.com/office/spreadsheetml/2017/richdata2" ref="B3:I169">
    <sortCondition ref="B3:B169"/>
  </sortState>
  <phoneticPr fontId="1"/>
  <pageMargins left="0.7" right="0.7" top="0.75" bottom="0.75" header="0.3" footer="0.3"/>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42"/>
  <sheetViews>
    <sheetView view="pageBreakPreview" zoomScaleNormal="100" zoomScaleSheetLayoutView="100" workbookViewId="0">
      <selection activeCell="B40" sqref="B40:E40"/>
    </sheetView>
  </sheetViews>
  <sheetFormatPr defaultColWidth="8.75" defaultRowHeight="18"/>
  <cols>
    <col min="1" max="21" width="4.25" style="4" customWidth="1"/>
    <col min="22" max="22" width="4.25" style="21" customWidth="1"/>
    <col min="23" max="39" width="5.33203125" style="21" customWidth="1"/>
    <col min="40" max="43" width="8.75" style="38"/>
    <col min="44" max="16384" width="8.75" style="4"/>
  </cols>
  <sheetData>
    <row r="1" spans="1:39" ht="18.5" thickBot="1"/>
    <row r="2" spans="1:39" ht="18.5" thickBot="1">
      <c r="A2" s="128" t="s">
        <v>761</v>
      </c>
      <c r="B2" s="128"/>
      <c r="C2" s="129"/>
      <c r="D2" s="130"/>
      <c r="E2" s="131"/>
    </row>
    <row r="3" spans="1:39" ht="35.5" customHeight="1">
      <c r="A3" s="132" t="s">
        <v>762</v>
      </c>
      <c r="B3" s="132"/>
      <c r="C3" s="132"/>
      <c r="D3" s="132"/>
      <c r="E3" s="132"/>
      <c r="F3" s="132"/>
      <c r="G3" s="132"/>
      <c r="H3" s="132"/>
      <c r="I3" s="132"/>
      <c r="J3" s="132"/>
      <c r="K3" s="132"/>
      <c r="L3" s="132"/>
      <c r="M3" s="132"/>
      <c r="N3" s="132"/>
      <c r="O3" s="132"/>
      <c r="P3" s="132"/>
      <c r="Q3" s="132"/>
      <c r="R3" s="132"/>
      <c r="S3" s="132"/>
      <c r="T3" s="132"/>
      <c r="U3" s="132"/>
      <c r="V3" s="39"/>
      <c r="W3" s="133" t="s">
        <v>41</v>
      </c>
      <c r="X3" s="133"/>
      <c r="Y3" s="133"/>
      <c r="Z3" s="133"/>
      <c r="AA3" s="133"/>
      <c r="AB3" s="133"/>
      <c r="AC3" s="133"/>
      <c r="AD3" s="133"/>
      <c r="AE3" s="133"/>
      <c r="AF3" s="133"/>
      <c r="AG3" s="133"/>
      <c r="AH3" s="133"/>
      <c r="AI3" s="133"/>
      <c r="AJ3" s="73"/>
      <c r="AK3" s="73"/>
    </row>
    <row r="4" spans="1:39" ht="10.5" customHeight="1" thickBot="1">
      <c r="B4" s="5"/>
      <c r="C4" s="5"/>
      <c r="D4" s="5"/>
      <c r="E4" s="5"/>
      <c r="F4" s="5"/>
      <c r="G4" s="5"/>
      <c r="H4" s="5"/>
      <c r="I4" s="5"/>
      <c r="J4" s="5"/>
      <c r="K4" s="5"/>
      <c r="L4" s="5"/>
      <c r="M4" s="5"/>
      <c r="N4" s="5"/>
      <c r="O4" s="5"/>
      <c r="P4" s="5"/>
      <c r="Q4" s="5"/>
      <c r="R4" s="5"/>
      <c r="S4" s="5"/>
      <c r="T4" s="5"/>
      <c r="U4" s="5"/>
      <c r="V4" s="40"/>
      <c r="W4" s="133"/>
      <c r="X4" s="133"/>
      <c r="Y4" s="133"/>
      <c r="Z4" s="133"/>
      <c r="AA4" s="133"/>
      <c r="AB4" s="133"/>
      <c r="AC4" s="133"/>
      <c r="AD4" s="133"/>
      <c r="AE4" s="133"/>
      <c r="AF4" s="133"/>
      <c r="AG4" s="133"/>
      <c r="AH4" s="133"/>
      <c r="AI4" s="133"/>
      <c r="AJ4" s="73"/>
      <c r="AK4" s="73"/>
    </row>
    <row r="5" spans="1:39" ht="21.75" customHeight="1">
      <c r="B5" s="5"/>
      <c r="C5" s="134" t="s">
        <v>0</v>
      </c>
      <c r="D5" s="135"/>
      <c r="E5" s="145" t="str">
        <f>IF(D2="","",VLOOKUP($D$2,学校名等リスト!$B$2:$I$191,2))</f>
        <v/>
      </c>
      <c r="F5" s="138"/>
      <c r="G5" s="138"/>
      <c r="H5" s="138" t="str">
        <f>IF(D2="","",VLOOKUP($D$2,学校名等リスト!$B$2:$I$191,3))</f>
        <v/>
      </c>
      <c r="I5" s="138"/>
      <c r="J5" s="138"/>
      <c r="K5" s="138"/>
      <c r="L5" s="138"/>
      <c r="M5" s="138" t="str">
        <f>IF(D2="","",VLOOKUP($D$2,学校名等リスト!$B$2:$I$191,4))</f>
        <v/>
      </c>
      <c r="N5" s="138"/>
      <c r="O5" s="139"/>
      <c r="R5" s="6"/>
      <c r="S5" s="6"/>
      <c r="T5" s="7"/>
      <c r="U5" s="7"/>
      <c r="V5" s="41"/>
      <c r="W5" s="133"/>
      <c r="X5" s="133"/>
      <c r="Y5" s="133"/>
      <c r="Z5" s="133"/>
      <c r="AA5" s="133"/>
      <c r="AB5" s="133"/>
      <c r="AC5" s="133"/>
      <c r="AD5" s="133"/>
      <c r="AE5" s="133"/>
      <c r="AF5" s="133"/>
      <c r="AG5" s="133"/>
      <c r="AH5" s="133"/>
      <c r="AI5" s="133"/>
      <c r="AJ5" s="73"/>
      <c r="AK5" s="73"/>
    </row>
    <row r="6" spans="1:39" ht="21.75" customHeight="1">
      <c r="B6" s="5"/>
      <c r="C6" s="118" t="s">
        <v>1</v>
      </c>
      <c r="D6" s="119"/>
      <c r="E6" s="141" t="str">
        <f>IF(D2="","",VLOOKUP($D$2,学校名等リスト!$B$2:$I$191,8))</f>
        <v/>
      </c>
      <c r="F6" s="141"/>
      <c r="G6" s="2" t="s">
        <v>2</v>
      </c>
      <c r="H6" s="2"/>
      <c r="I6" s="2"/>
      <c r="J6" s="2"/>
      <c r="K6" s="2"/>
      <c r="L6" s="2"/>
      <c r="M6" s="2"/>
      <c r="N6" s="2"/>
      <c r="O6" s="3"/>
      <c r="R6" s="7"/>
      <c r="S6" s="7"/>
      <c r="T6" s="7"/>
      <c r="U6" s="7"/>
      <c r="V6" s="41"/>
      <c r="W6" s="133"/>
      <c r="X6" s="133"/>
      <c r="Y6" s="133"/>
      <c r="Z6" s="133"/>
      <c r="AA6" s="133"/>
      <c r="AB6" s="133"/>
      <c r="AC6" s="133"/>
      <c r="AD6" s="133"/>
      <c r="AE6" s="133"/>
      <c r="AF6" s="133"/>
      <c r="AG6" s="133"/>
      <c r="AH6" s="133"/>
      <c r="AI6" s="133"/>
      <c r="AJ6" s="73"/>
      <c r="AK6" s="73"/>
    </row>
    <row r="7" spans="1:39" ht="21.75" customHeight="1">
      <c r="B7" s="5"/>
      <c r="C7" s="118" t="s">
        <v>3</v>
      </c>
      <c r="D7" s="119"/>
      <c r="E7" s="142" t="str">
        <f>IF(D2="","","〒"&amp;VLOOKUP($D$2,学校名等リスト!$B$2:$I$191,5)&amp;"　"&amp;VLOOKUP($D$2,学校名等リスト!$B$2:$I$191,6))</f>
        <v/>
      </c>
      <c r="F7" s="143"/>
      <c r="G7" s="143"/>
      <c r="H7" s="143"/>
      <c r="I7" s="143"/>
      <c r="J7" s="143"/>
      <c r="K7" s="143"/>
      <c r="L7" s="143"/>
      <c r="M7" s="143"/>
      <c r="N7" s="143"/>
      <c r="O7" s="144"/>
      <c r="R7" s="7"/>
      <c r="S7" s="7"/>
      <c r="T7" s="7"/>
      <c r="U7" s="7"/>
      <c r="V7" s="42"/>
      <c r="W7" s="133"/>
      <c r="X7" s="133"/>
      <c r="Y7" s="133"/>
      <c r="Z7" s="133"/>
      <c r="AA7" s="133"/>
      <c r="AB7" s="133"/>
      <c r="AC7" s="133"/>
      <c r="AD7" s="133"/>
      <c r="AE7" s="133"/>
      <c r="AF7" s="133"/>
      <c r="AG7" s="133"/>
      <c r="AH7" s="133"/>
      <c r="AI7" s="133"/>
      <c r="AJ7" s="73"/>
      <c r="AK7" s="73"/>
    </row>
    <row r="8" spans="1:39" ht="21.75" customHeight="1" thickBot="1">
      <c r="B8" s="5"/>
      <c r="C8" s="123" t="s">
        <v>4</v>
      </c>
      <c r="D8" s="124"/>
      <c r="E8" s="147" t="str">
        <f>IF(D2="","",VLOOKUP($D$2,学校名等リスト!$B$2:$I$191,7))</f>
        <v/>
      </c>
      <c r="F8" s="148"/>
      <c r="G8" s="148"/>
      <c r="H8" s="148"/>
      <c r="I8" s="148"/>
      <c r="J8" s="148"/>
      <c r="K8" s="148"/>
      <c r="L8" s="24"/>
      <c r="M8" s="24"/>
      <c r="N8" s="24"/>
      <c r="O8" s="23"/>
      <c r="R8" s="7"/>
      <c r="S8" s="7"/>
      <c r="T8" s="7"/>
      <c r="U8" s="7"/>
      <c r="V8" s="42"/>
      <c r="W8" s="133"/>
      <c r="X8" s="133"/>
      <c r="Y8" s="133"/>
      <c r="Z8" s="133"/>
      <c r="AA8" s="133"/>
      <c r="AB8" s="133"/>
      <c r="AC8" s="133"/>
      <c r="AD8" s="133"/>
      <c r="AE8" s="133"/>
      <c r="AF8" s="133"/>
      <c r="AG8" s="133"/>
      <c r="AH8" s="133"/>
      <c r="AI8" s="133"/>
      <c r="AJ8" s="73"/>
      <c r="AK8" s="73"/>
    </row>
    <row r="9" spans="1:39" ht="6.75" customHeight="1">
      <c r="B9" s="5"/>
      <c r="C9" s="5"/>
      <c r="D9" s="5"/>
      <c r="E9" s="5"/>
      <c r="F9" s="5"/>
      <c r="G9" s="5"/>
      <c r="H9" s="5"/>
      <c r="I9" s="5"/>
      <c r="J9" s="5"/>
      <c r="K9" s="5"/>
      <c r="L9" s="5"/>
      <c r="M9" s="5"/>
      <c r="N9" s="5"/>
      <c r="O9" s="5"/>
      <c r="P9" s="5"/>
      <c r="Q9" s="5"/>
      <c r="R9" s="5"/>
      <c r="S9" s="5"/>
      <c r="T9" s="5"/>
      <c r="U9" s="5"/>
      <c r="V9" s="40"/>
    </row>
    <row r="10" spans="1:39" ht="18.5" thickBot="1">
      <c r="A10" s="98" t="s">
        <v>39</v>
      </c>
      <c r="B10" s="98"/>
      <c r="C10" s="127" t="s">
        <v>19</v>
      </c>
      <c r="D10" s="127"/>
      <c r="E10" s="8"/>
      <c r="F10" s="9" t="s">
        <v>5</v>
      </c>
      <c r="G10" s="9"/>
      <c r="H10" s="127" t="s">
        <v>19</v>
      </c>
      <c r="I10" s="127"/>
      <c r="J10" s="8"/>
      <c r="K10" s="9" t="s">
        <v>5</v>
      </c>
      <c r="O10" s="9"/>
      <c r="V10" s="43"/>
      <c r="X10" s="44" t="s">
        <v>24</v>
      </c>
      <c r="Y10" s="44" t="str">
        <f>IF(E10="","",E10)</f>
        <v/>
      </c>
      <c r="Z10" s="44"/>
      <c r="AA10" s="44"/>
      <c r="AB10" s="44" t="str">
        <f>IF(J10="","",J10)</f>
        <v/>
      </c>
      <c r="AC10" s="44"/>
      <c r="AD10" s="44"/>
      <c r="AE10" s="44"/>
      <c r="AF10" s="44"/>
      <c r="AG10" s="44"/>
      <c r="AH10" s="44"/>
      <c r="AI10" s="44"/>
      <c r="AJ10" s="44"/>
      <c r="AK10" s="44"/>
      <c r="AL10" s="44"/>
      <c r="AM10" s="44"/>
    </row>
    <row r="11" spans="1:39" ht="18.5" thickBot="1">
      <c r="B11" s="5"/>
      <c r="C11" s="10" t="s">
        <v>25</v>
      </c>
      <c r="D11" s="108" t="s">
        <v>6</v>
      </c>
      <c r="E11" s="109"/>
      <c r="F11" s="110"/>
      <c r="G11" s="11" t="s">
        <v>7</v>
      </c>
      <c r="H11" s="10" t="s">
        <v>26</v>
      </c>
      <c r="I11" s="108" t="s">
        <v>6</v>
      </c>
      <c r="J11" s="109"/>
      <c r="K11" s="110"/>
      <c r="L11" s="11" t="s">
        <v>7</v>
      </c>
      <c r="N11" s="6"/>
      <c r="O11" s="12"/>
      <c r="R11" s="12"/>
      <c r="S11" s="12"/>
      <c r="T11" s="12"/>
      <c r="U11" s="12"/>
      <c r="V11" s="45"/>
      <c r="X11" s="46" t="str">
        <f>$E$6</f>
        <v/>
      </c>
      <c r="Y11" s="87" t="str">
        <f>IF(D14="","",$H$5)</f>
        <v/>
      </c>
      <c r="Z11" s="88"/>
      <c r="AA11" s="46" t="str">
        <f>$E$6</f>
        <v/>
      </c>
      <c r="AB11" s="87" t="str">
        <f>IF(I14="","",$H$5)</f>
        <v/>
      </c>
      <c r="AC11" s="88"/>
      <c r="AD11" s="44"/>
      <c r="AE11" s="44"/>
      <c r="AF11" s="44"/>
      <c r="AG11" s="44"/>
      <c r="AH11" s="44"/>
      <c r="AI11" s="44"/>
      <c r="AJ11" s="44"/>
      <c r="AK11" s="44"/>
      <c r="AL11" s="44"/>
      <c r="AM11" s="44"/>
    </row>
    <row r="12" spans="1:39" ht="18.5" thickTop="1">
      <c r="B12" s="5"/>
      <c r="C12" s="13" t="s">
        <v>8</v>
      </c>
      <c r="D12" s="114"/>
      <c r="E12" s="115"/>
      <c r="F12" s="116"/>
      <c r="G12" s="14"/>
      <c r="H12" s="13" t="s">
        <v>8</v>
      </c>
      <c r="I12" s="114"/>
      <c r="J12" s="115"/>
      <c r="K12" s="116"/>
      <c r="L12" s="14"/>
      <c r="N12" s="6"/>
      <c r="O12" s="12"/>
      <c r="R12" s="12"/>
      <c r="S12" s="15"/>
      <c r="T12" s="12"/>
      <c r="U12" s="12"/>
      <c r="V12" s="45"/>
      <c r="X12" s="47" t="s">
        <v>23</v>
      </c>
      <c r="Y12" s="48" t="str">
        <f>IF(D12="","",D12)</f>
        <v/>
      </c>
      <c r="Z12" s="86" t="s">
        <v>7</v>
      </c>
      <c r="AA12" s="47" t="s">
        <v>20</v>
      </c>
      <c r="AB12" s="48" t="str">
        <f>IF(I12="","",I12)</f>
        <v/>
      </c>
      <c r="AC12" s="86" t="s">
        <v>21</v>
      </c>
      <c r="AD12" s="44"/>
      <c r="AE12" s="44"/>
      <c r="AF12" s="44"/>
    </row>
    <row r="13" spans="1:39">
      <c r="B13" s="5"/>
      <c r="C13" s="16" t="s">
        <v>9</v>
      </c>
      <c r="D13" s="101"/>
      <c r="E13" s="102"/>
      <c r="F13" s="103"/>
      <c r="G13" s="17"/>
      <c r="H13" s="16" t="s">
        <v>9</v>
      </c>
      <c r="I13" s="101"/>
      <c r="J13" s="102"/>
      <c r="K13" s="103"/>
      <c r="L13" s="17"/>
      <c r="N13" s="6"/>
      <c r="O13" s="12"/>
      <c r="R13" s="12"/>
      <c r="S13" s="15"/>
      <c r="T13" s="12"/>
      <c r="U13" s="12"/>
      <c r="V13" s="45"/>
      <c r="X13" s="49" t="s">
        <v>9</v>
      </c>
      <c r="Y13" s="48" t="str">
        <f>IF(D13="","",D13&amp;"("&amp;G13&amp;")")</f>
        <v/>
      </c>
      <c r="Z13" s="86"/>
      <c r="AA13" s="49" t="s">
        <v>22</v>
      </c>
      <c r="AB13" s="48" t="str">
        <f>IF(I13="","",I13&amp;"("&amp;L13&amp;")")</f>
        <v/>
      </c>
      <c r="AC13" s="86"/>
      <c r="AD13" s="44"/>
      <c r="AE13" s="44"/>
      <c r="AF13" s="44"/>
    </row>
    <row r="14" spans="1:39">
      <c r="B14" s="5"/>
      <c r="C14" s="16" t="s">
        <v>10</v>
      </c>
      <c r="D14" s="101"/>
      <c r="E14" s="102"/>
      <c r="F14" s="103"/>
      <c r="G14" s="17"/>
      <c r="H14" s="16" t="s">
        <v>10</v>
      </c>
      <c r="I14" s="101"/>
      <c r="J14" s="102"/>
      <c r="K14" s="103"/>
      <c r="L14" s="17"/>
      <c r="N14" s="6"/>
      <c r="O14" s="12"/>
      <c r="R14" s="12"/>
      <c r="S14" s="15"/>
      <c r="T14" s="12"/>
      <c r="U14" s="12"/>
      <c r="V14" s="45"/>
      <c r="X14" s="50">
        <v>1</v>
      </c>
      <c r="Y14" s="51" t="str">
        <f t="shared" ref="Y14:Y21" si="0">IF(D14="","",D14)</f>
        <v/>
      </c>
      <c r="Z14" s="74" t="str">
        <f t="shared" ref="Z14:Z21" si="1">IF(D14="","",G14)</f>
        <v/>
      </c>
      <c r="AA14" s="50">
        <v>1</v>
      </c>
      <c r="AB14" s="52" t="str">
        <f t="shared" ref="AB14:AB21" si="2">IF(I14="","",I14)</f>
        <v/>
      </c>
      <c r="AC14" s="74" t="str">
        <f>IF(I14="","",L14)</f>
        <v/>
      </c>
      <c r="AD14" s="44"/>
      <c r="AE14" s="44"/>
      <c r="AF14" s="44"/>
    </row>
    <row r="15" spans="1:39">
      <c r="B15" s="5"/>
      <c r="C15" s="16" t="s">
        <v>11</v>
      </c>
      <c r="D15" s="101"/>
      <c r="E15" s="102"/>
      <c r="F15" s="103"/>
      <c r="G15" s="17"/>
      <c r="H15" s="16" t="s">
        <v>11</v>
      </c>
      <c r="I15" s="101"/>
      <c r="J15" s="102"/>
      <c r="K15" s="103"/>
      <c r="L15" s="17"/>
      <c r="N15" s="6"/>
      <c r="O15" s="98" t="s">
        <v>772</v>
      </c>
      <c r="P15" s="98"/>
      <c r="Q15" s="98"/>
      <c r="R15" s="98"/>
      <c r="S15" s="98"/>
      <c r="T15" s="98"/>
      <c r="U15" s="98"/>
      <c r="V15" s="45"/>
      <c r="X15" s="50">
        <v>2</v>
      </c>
      <c r="Y15" s="51" t="str">
        <f t="shared" si="0"/>
        <v/>
      </c>
      <c r="Z15" s="74" t="str">
        <f t="shared" si="1"/>
        <v/>
      </c>
      <c r="AA15" s="50">
        <v>2</v>
      </c>
      <c r="AB15" s="52" t="str">
        <f t="shared" si="2"/>
        <v/>
      </c>
      <c r="AC15" s="74" t="str">
        <f>IF(I15="","",L15)</f>
        <v/>
      </c>
      <c r="AD15" s="44"/>
      <c r="AE15" s="44"/>
      <c r="AF15" s="44"/>
    </row>
    <row r="16" spans="1:39">
      <c r="B16" s="5"/>
      <c r="C16" s="16" t="s">
        <v>12</v>
      </c>
      <c r="D16" s="101"/>
      <c r="E16" s="102"/>
      <c r="F16" s="103"/>
      <c r="G16" s="17"/>
      <c r="H16" s="16" t="s">
        <v>12</v>
      </c>
      <c r="I16" s="101"/>
      <c r="J16" s="102"/>
      <c r="K16" s="103"/>
      <c r="L16" s="17"/>
      <c r="O16" s="89" t="s">
        <v>773</v>
      </c>
      <c r="P16" s="89"/>
      <c r="Q16" s="89"/>
      <c r="R16" s="89"/>
      <c r="S16" s="89"/>
      <c r="T16" s="89"/>
      <c r="U16" s="89"/>
      <c r="V16" s="45"/>
      <c r="X16" s="50">
        <v>3</v>
      </c>
      <c r="Y16" s="51" t="str">
        <f t="shared" si="0"/>
        <v/>
      </c>
      <c r="Z16" s="74" t="str">
        <f t="shared" si="1"/>
        <v/>
      </c>
      <c r="AA16" s="50">
        <v>3</v>
      </c>
      <c r="AB16" s="52" t="str">
        <f t="shared" si="2"/>
        <v/>
      </c>
      <c r="AC16" s="74" t="str">
        <f t="shared" ref="AC16:AC21" si="3">IF(I16="","",L16)</f>
        <v/>
      </c>
      <c r="AD16" s="44"/>
      <c r="AE16" s="44"/>
      <c r="AF16" s="44"/>
    </row>
    <row r="17" spans="1:39" ht="18" customHeight="1">
      <c r="B17" s="5"/>
      <c r="C17" s="16" t="s">
        <v>13</v>
      </c>
      <c r="D17" s="101"/>
      <c r="E17" s="102"/>
      <c r="F17" s="103"/>
      <c r="G17" s="17"/>
      <c r="H17" s="16" t="s">
        <v>13</v>
      </c>
      <c r="I17" s="101"/>
      <c r="J17" s="102"/>
      <c r="K17" s="103"/>
      <c r="L17" s="17"/>
      <c r="O17" s="89"/>
      <c r="P17" s="89"/>
      <c r="Q17" s="89"/>
      <c r="R17" s="89"/>
      <c r="S17" s="89"/>
      <c r="T17" s="89"/>
      <c r="U17" s="89"/>
      <c r="V17" s="45"/>
      <c r="X17" s="50">
        <v>4</v>
      </c>
      <c r="Y17" s="51" t="str">
        <f t="shared" si="0"/>
        <v/>
      </c>
      <c r="Z17" s="74" t="str">
        <f t="shared" si="1"/>
        <v/>
      </c>
      <c r="AA17" s="50">
        <v>4</v>
      </c>
      <c r="AB17" s="52" t="str">
        <f t="shared" si="2"/>
        <v/>
      </c>
      <c r="AC17" s="74" t="str">
        <f t="shared" si="3"/>
        <v/>
      </c>
      <c r="AD17" s="44"/>
      <c r="AE17" s="44"/>
      <c r="AF17" s="44"/>
    </row>
    <row r="18" spans="1:39">
      <c r="B18" s="5"/>
      <c r="C18" s="16" t="s">
        <v>14</v>
      </c>
      <c r="D18" s="101"/>
      <c r="E18" s="102"/>
      <c r="F18" s="103"/>
      <c r="G18" s="17"/>
      <c r="H18" s="16" t="s">
        <v>14</v>
      </c>
      <c r="I18" s="101"/>
      <c r="J18" s="102"/>
      <c r="K18" s="103"/>
      <c r="L18" s="17"/>
      <c r="O18" s="89"/>
      <c r="P18" s="89"/>
      <c r="Q18" s="89"/>
      <c r="R18" s="89"/>
      <c r="S18" s="89"/>
      <c r="T18" s="89"/>
      <c r="U18" s="89"/>
      <c r="V18" s="45"/>
      <c r="X18" s="50">
        <v>5</v>
      </c>
      <c r="Y18" s="51" t="str">
        <f t="shared" si="0"/>
        <v/>
      </c>
      <c r="Z18" s="74" t="str">
        <f t="shared" si="1"/>
        <v/>
      </c>
      <c r="AA18" s="50">
        <v>5</v>
      </c>
      <c r="AB18" s="52" t="str">
        <f t="shared" si="2"/>
        <v/>
      </c>
      <c r="AC18" s="74" t="str">
        <f t="shared" si="3"/>
        <v/>
      </c>
      <c r="AD18" s="44"/>
      <c r="AE18" s="44"/>
      <c r="AF18" s="44"/>
    </row>
    <row r="19" spans="1:39" ht="18" customHeight="1">
      <c r="B19" s="5"/>
      <c r="C19" s="16" t="s">
        <v>15</v>
      </c>
      <c r="D19" s="101"/>
      <c r="E19" s="102"/>
      <c r="F19" s="103"/>
      <c r="G19" s="17"/>
      <c r="H19" s="16" t="s">
        <v>15</v>
      </c>
      <c r="I19" s="101"/>
      <c r="J19" s="102"/>
      <c r="K19" s="103"/>
      <c r="L19" s="17"/>
      <c r="O19" s="89" t="s">
        <v>782</v>
      </c>
      <c r="P19" s="89"/>
      <c r="Q19" s="89"/>
      <c r="R19" s="89"/>
      <c r="S19" s="89"/>
      <c r="T19" s="89"/>
      <c r="U19" s="89"/>
      <c r="V19" s="45"/>
      <c r="X19" s="50">
        <v>6</v>
      </c>
      <c r="Y19" s="51" t="str">
        <f t="shared" si="0"/>
        <v/>
      </c>
      <c r="Z19" s="74" t="str">
        <f t="shared" si="1"/>
        <v/>
      </c>
      <c r="AA19" s="50">
        <v>6</v>
      </c>
      <c r="AB19" s="52" t="str">
        <f t="shared" si="2"/>
        <v/>
      </c>
      <c r="AC19" s="74" t="str">
        <f t="shared" si="3"/>
        <v/>
      </c>
      <c r="AD19" s="44"/>
      <c r="AE19" s="44"/>
      <c r="AF19" s="44"/>
      <c r="AG19" s="44"/>
      <c r="AH19" s="44"/>
      <c r="AI19" s="44"/>
      <c r="AJ19" s="44"/>
      <c r="AK19" s="44"/>
      <c r="AL19" s="44"/>
      <c r="AM19" s="44"/>
    </row>
    <row r="20" spans="1:39" ht="18.75" customHeight="1">
      <c r="B20" s="5"/>
      <c r="C20" s="16" t="s">
        <v>16</v>
      </c>
      <c r="D20" s="101"/>
      <c r="E20" s="102"/>
      <c r="F20" s="103"/>
      <c r="G20" s="17"/>
      <c r="H20" s="16" t="s">
        <v>16</v>
      </c>
      <c r="I20" s="101"/>
      <c r="J20" s="102"/>
      <c r="K20" s="103"/>
      <c r="L20" s="17"/>
      <c r="O20" s="89"/>
      <c r="P20" s="89"/>
      <c r="Q20" s="89"/>
      <c r="R20" s="89"/>
      <c r="S20" s="89"/>
      <c r="T20" s="89"/>
      <c r="U20" s="89"/>
      <c r="V20" s="53"/>
      <c r="X20" s="50">
        <v>7</v>
      </c>
      <c r="Y20" s="51" t="str">
        <f t="shared" si="0"/>
        <v/>
      </c>
      <c r="Z20" s="74" t="str">
        <f t="shared" si="1"/>
        <v/>
      </c>
      <c r="AA20" s="50">
        <v>7</v>
      </c>
      <c r="AB20" s="52" t="str">
        <f t="shared" si="2"/>
        <v/>
      </c>
      <c r="AC20" s="74" t="str">
        <f t="shared" si="3"/>
        <v/>
      </c>
      <c r="AD20" s="44"/>
      <c r="AE20" s="44"/>
      <c r="AF20" s="44"/>
      <c r="AG20" s="44"/>
      <c r="AH20" s="44"/>
      <c r="AI20" s="44"/>
      <c r="AJ20" s="44"/>
      <c r="AK20" s="44"/>
      <c r="AL20" s="44"/>
      <c r="AM20" s="44"/>
    </row>
    <row r="21" spans="1:39" ht="18.5" thickBot="1">
      <c r="B21" s="5"/>
      <c r="C21" s="18" t="s">
        <v>17</v>
      </c>
      <c r="D21" s="104"/>
      <c r="E21" s="105"/>
      <c r="F21" s="106"/>
      <c r="G21" s="19"/>
      <c r="H21" s="18" t="s">
        <v>17</v>
      </c>
      <c r="I21" s="104"/>
      <c r="J21" s="105"/>
      <c r="K21" s="106"/>
      <c r="L21" s="19"/>
      <c r="O21" s="89"/>
      <c r="P21" s="89"/>
      <c r="Q21" s="89"/>
      <c r="R21" s="89"/>
      <c r="S21" s="89"/>
      <c r="T21" s="89"/>
      <c r="U21" s="89"/>
      <c r="V21" s="53"/>
      <c r="X21" s="54">
        <v>8</v>
      </c>
      <c r="Y21" s="55" t="str">
        <f t="shared" si="0"/>
        <v/>
      </c>
      <c r="Z21" s="56" t="str">
        <f t="shared" si="1"/>
        <v/>
      </c>
      <c r="AA21" s="54">
        <v>8</v>
      </c>
      <c r="AB21" s="57" t="str">
        <f t="shared" si="2"/>
        <v/>
      </c>
      <c r="AC21" s="56" t="str">
        <f t="shared" si="3"/>
        <v/>
      </c>
      <c r="AD21" s="44"/>
      <c r="AE21" s="44"/>
      <c r="AF21" s="44"/>
      <c r="AG21" s="44"/>
      <c r="AH21" s="44"/>
      <c r="AI21" s="44"/>
      <c r="AJ21" s="44"/>
      <c r="AK21" s="44"/>
      <c r="AL21" s="44"/>
      <c r="AM21" s="44"/>
    </row>
    <row r="22" spans="1:39" ht="12.75" customHeight="1" thickBot="1">
      <c r="A22" s="98" t="s">
        <v>40</v>
      </c>
      <c r="B22" s="98"/>
      <c r="C22" s="99"/>
      <c r="D22" s="99"/>
      <c r="E22" s="99"/>
      <c r="F22" s="7"/>
      <c r="G22" s="7"/>
      <c r="H22" s="7"/>
      <c r="I22" s="7"/>
      <c r="J22" s="7"/>
      <c r="K22" s="7"/>
      <c r="L22" s="7"/>
      <c r="M22" s="7"/>
      <c r="N22" s="7"/>
      <c r="AL22" s="44"/>
      <c r="AM22" s="44"/>
    </row>
    <row r="23" spans="1:39" ht="18.5" thickBot="1">
      <c r="A23" s="98"/>
      <c r="B23" s="98"/>
      <c r="C23" s="10" t="s">
        <v>25</v>
      </c>
      <c r="D23" s="100" t="s">
        <v>6</v>
      </c>
      <c r="E23" s="100"/>
      <c r="F23" s="100"/>
      <c r="G23" s="28" t="s">
        <v>7</v>
      </c>
      <c r="H23" s="100" t="s">
        <v>9</v>
      </c>
      <c r="I23" s="100"/>
      <c r="J23" s="100"/>
      <c r="K23" s="32" t="s">
        <v>33</v>
      </c>
      <c r="L23" s="10" t="s">
        <v>26</v>
      </c>
      <c r="M23" s="100" t="s">
        <v>6</v>
      </c>
      <c r="N23" s="100"/>
      <c r="O23" s="100"/>
      <c r="P23" s="28" t="s">
        <v>7</v>
      </c>
      <c r="Q23" s="100" t="s">
        <v>9</v>
      </c>
      <c r="R23" s="100"/>
      <c r="S23" s="100"/>
      <c r="T23" s="11" t="s">
        <v>33</v>
      </c>
      <c r="U23" s="12"/>
      <c r="V23" s="45"/>
      <c r="W23" s="58" t="s">
        <v>25</v>
      </c>
      <c r="Y23" s="44"/>
      <c r="Z23" s="44"/>
      <c r="AB23" s="44"/>
      <c r="AD23" s="44"/>
      <c r="AE23" s="58" t="s">
        <v>26</v>
      </c>
      <c r="AG23" s="44"/>
      <c r="AH23" s="44"/>
      <c r="AI23" s="44"/>
      <c r="AJ23" s="44"/>
      <c r="AK23" s="59"/>
    </row>
    <row r="24" spans="1:39" ht="18.5" thickTop="1">
      <c r="B24" s="5"/>
      <c r="C24" s="13" t="s">
        <v>8</v>
      </c>
      <c r="D24" s="96"/>
      <c r="E24" s="96"/>
      <c r="F24" s="96"/>
      <c r="G24" s="30"/>
      <c r="H24" s="97"/>
      <c r="I24" s="97"/>
      <c r="J24" s="97"/>
      <c r="K24" s="14"/>
      <c r="L24" s="13" t="s">
        <v>8</v>
      </c>
      <c r="M24" s="96"/>
      <c r="N24" s="96"/>
      <c r="O24" s="96"/>
      <c r="P24" s="30"/>
      <c r="Q24" s="97"/>
      <c r="R24" s="97"/>
      <c r="S24" s="97"/>
      <c r="T24" s="14"/>
      <c r="U24" s="12"/>
      <c r="W24" s="35" t="s">
        <v>38</v>
      </c>
      <c r="X24" s="60" t="s">
        <v>37</v>
      </c>
      <c r="Y24" s="60" t="s">
        <v>2</v>
      </c>
      <c r="Z24" s="60" t="s">
        <v>32</v>
      </c>
      <c r="AA24" s="60" t="s">
        <v>0</v>
      </c>
      <c r="AB24" s="60" t="s">
        <v>7</v>
      </c>
      <c r="AC24" s="60" t="s">
        <v>8</v>
      </c>
      <c r="AD24" s="61" t="s">
        <v>9</v>
      </c>
      <c r="AE24" s="35" t="s">
        <v>38</v>
      </c>
      <c r="AF24" s="60" t="s">
        <v>37</v>
      </c>
      <c r="AG24" s="60" t="s">
        <v>2</v>
      </c>
      <c r="AH24" s="60" t="s">
        <v>32</v>
      </c>
      <c r="AI24" s="60" t="s">
        <v>0</v>
      </c>
      <c r="AJ24" s="60" t="s">
        <v>7</v>
      </c>
      <c r="AK24" s="60" t="s">
        <v>8</v>
      </c>
      <c r="AL24" s="61" t="s">
        <v>9</v>
      </c>
    </row>
    <row r="25" spans="1:39">
      <c r="B25" s="5">
        <v>1</v>
      </c>
      <c r="C25" s="16" t="s">
        <v>32</v>
      </c>
      <c r="D25" s="95"/>
      <c r="E25" s="95"/>
      <c r="F25" s="95"/>
      <c r="G25" s="27"/>
      <c r="H25" s="95"/>
      <c r="I25" s="95"/>
      <c r="J25" s="95"/>
      <c r="K25" s="33"/>
      <c r="L25" s="16" t="s">
        <v>32</v>
      </c>
      <c r="M25" s="95"/>
      <c r="N25" s="95"/>
      <c r="O25" s="95"/>
      <c r="P25" s="27"/>
      <c r="Q25" s="95"/>
      <c r="R25" s="95"/>
      <c r="S25" s="95"/>
      <c r="T25" s="17"/>
      <c r="U25" s="12"/>
      <c r="V25" s="21">
        <v>1</v>
      </c>
      <c r="W25" s="36" t="str">
        <f t="shared" ref="W25:W30" si="4">IF(Y25="","",IF(Y25="備前西","1",IF(Y25="備前東","2",IF(Y25="備南東","3",IF(Y25="備南西","4",IF(Y25="備北","5",IF(Y25="美作","6","X")))))))</f>
        <v/>
      </c>
      <c r="X25" s="62" t="str">
        <f t="shared" ref="X25:X30" si="5">IF($D25="","",$D$2)</f>
        <v/>
      </c>
      <c r="Y25" s="62" t="str">
        <f t="shared" ref="Y25:Y30" si="6">IF($D25="","",$E$6)</f>
        <v/>
      </c>
      <c r="Z25" s="62" t="str">
        <f t="shared" ref="Z25:Z30" si="7">IF($D25="","",D25)</f>
        <v/>
      </c>
      <c r="AA25" s="62" t="str">
        <f t="shared" ref="AA25:AA36" si="8">IF(D25="","",$H$5)</f>
        <v/>
      </c>
      <c r="AB25" s="62" t="str">
        <f t="shared" ref="AB25:AB36" si="9">IF($D25="","",G25)</f>
        <v/>
      </c>
      <c r="AC25" s="62" t="str">
        <f t="shared" ref="AC25:AC30" si="10">IF($D25="","",$D$24)</f>
        <v/>
      </c>
      <c r="AD25" s="63" t="str">
        <f t="shared" ref="AD25:AD30" si="11">IF($D25="","",H25&amp;IF(K25="外部","(外部)",""))</f>
        <v/>
      </c>
      <c r="AE25" s="36" t="str">
        <f t="shared" ref="AE25:AE30" si="12">IF(AG25="","",IF(AG25="備前西","1",IF(AG25="備前東","2",IF(AG25="備南東","3",IF(AG25="備南西","4",IF(AG25="備北","5",IF(AG25="美作","6","X")))))))</f>
        <v/>
      </c>
      <c r="AF25" s="62" t="str">
        <f t="shared" ref="AF25:AF30" si="13">IF($M25="","",$D$2)</f>
        <v/>
      </c>
      <c r="AG25" s="62" t="str">
        <f t="shared" ref="AG25:AG30" si="14">IF($M25="","",$E$6)</f>
        <v/>
      </c>
      <c r="AH25" s="62" t="str">
        <f t="shared" ref="AH25:AH30" si="15">IF($M25="","",M25)</f>
        <v/>
      </c>
      <c r="AI25" s="62" t="str">
        <f t="shared" ref="AI25:AI36" si="16">IF(M25="","",$H$5)</f>
        <v/>
      </c>
      <c r="AJ25" s="62" t="str">
        <f t="shared" ref="AJ25:AJ36" si="17">IF($M25="","",P25)</f>
        <v/>
      </c>
      <c r="AK25" s="62" t="str">
        <f t="shared" ref="AK25:AK30" si="18">IF($M25="","",$M$24)</f>
        <v/>
      </c>
      <c r="AL25" s="63" t="str">
        <f t="shared" ref="AL25:AL30" si="19">IF($M25="","",Q25&amp;IF(T25="外部","(外部)",""))</f>
        <v/>
      </c>
    </row>
    <row r="26" spans="1:39">
      <c r="B26" s="5">
        <v>2</v>
      </c>
      <c r="C26" s="16" t="s">
        <v>32</v>
      </c>
      <c r="D26" s="95"/>
      <c r="E26" s="95"/>
      <c r="F26" s="95"/>
      <c r="G26" s="27"/>
      <c r="H26" s="95"/>
      <c r="I26" s="95"/>
      <c r="J26" s="95"/>
      <c r="K26" s="33"/>
      <c r="L26" s="16" t="s">
        <v>32</v>
      </c>
      <c r="M26" s="95"/>
      <c r="N26" s="95"/>
      <c r="O26" s="95"/>
      <c r="P26" s="27"/>
      <c r="Q26" s="95"/>
      <c r="R26" s="95"/>
      <c r="S26" s="95"/>
      <c r="T26" s="17"/>
      <c r="U26" s="12"/>
      <c r="V26" s="21">
        <v>2</v>
      </c>
      <c r="W26" s="36" t="str">
        <f t="shared" si="4"/>
        <v/>
      </c>
      <c r="X26" s="62" t="str">
        <f t="shared" si="5"/>
        <v/>
      </c>
      <c r="Y26" s="62" t="str">
        <f t="shared" si="6"/>
        <v/>
      </c>
      <c r="Z26" s="62" t="str">
        <f t="shared" si="7"/>
        <v/>
      </c>
      <c r="AA26" s="62" t="str">
        <f t="shared" si="8"/>
        <v/>
      </c>
      <c r="AB26" s="62" t="str">
        <f t="shared" si="9"/>
        <v/>
      </c>
      <c r="AC26" s="62" t="str">
        <f t="shared" si="10"/>
        <v/>
      </c>
      <c r="AD26" s="63" t="str">
        <f t="shared" si="11"/>
        <v/>
      </c>
      <c r="AE26" s="36" t="str">
        <f t="shared" si="12"/>
        <v/>
      </c>
      <c r="AF26" s="62" t="str">
        <f t="shared" si="13"/>
        <v/>
      </c>
      <c r="AG26" s="62" t="str">
        <f t="shared" si="14"/>
        <v/>
      </c>
      <c r="AH26" s="62" t="str">
        <f t="shared" si="15"/>
        <v/>
      </c>
      <c r="AI26" s="62" t="str">
        <f t="shared" si="16"/>
        <v/>
      </c>
      <c r="AJ26" s="62" t="str">
        <f t="shared" si="17"/>
        <v/>
      </c>
      <c r="AK26" s="62" t="str">
        <f t="shared" si="18"/>
        <v/>
      </c>
      <c r="AL26" s="63" t="str">
        <f t="shared" si="19"/>
        <v/>
      </c>
    </row>
    <row r="27" spans="1:39">
      <c r="B27" s="5">
        <v>3</v>
      </c>
      <c r="C27" s="16" t="s">
        <v>32</v>
      </c>
      <c r="D27" s="95"/>
      <c r="E27" s="95"/>
      <c r="F27" s="95"/>
      <c r="G27" s="27"/>
      <c r="H27" s="95"/>
      <c r="I27" s="95"/>
      <c r="J27" s="95"/>
      <c r="K27" s="33"/>
      <c r="L27" s="16" t="s">
        <v>32</v>
      </c>
      <c r="M27" s="95"/>
      <c r="N27" s="95"/>
      <c r="O27" s="95"/>
      <c r="P27" s="27"/>
      <c r="Q27" s="95"/>
      <c r="R27" s="95"/>
      <c r="S27" s="95"/>
      <c r="T27" s="17"/>
      <c r="U27" s="12"/>
      <c r="V27" s="21">
        <v>3</v>
      </c>
      <c r="W27" s="36" t="str">
        <f t="shared" si="4"/>
        <v/>
      </c>
      <c r="X27" s="62" t="str">
        <f t="shared" si="5"/>
        <v/>
      </c>
      <c r="Y27" s="62" t="str">
        <f t="shared" si="6"/>
        <v/>
      </c>
      <c r="Z27" s="62" t="str">
        <f t="shared" si="7"/>
        <v/>
      </c>
      <c r="AA27" s="62" t="str">
        <f t="shared" si="8"/>
        <v/>
      </c>
      <c r="AB27" s="62" t="str">
        <f t="shared" si="9"/>
        <v/>
      </c>
      <c r="AC27" s="62" t="str">
        <f t="shared" si="10"/>
        <v/>
      </c>
      <c r="AD27" s="63" t="str">
        <f t="shared" si="11"/>
        <v/>
      </c>
      <c r="AE27" s="36" t="str">
        <f t="shared" si="12"/>
        <v/>
      </c>
      <c r="AF27" s="62" t="str">
        <f t="shared" si="13"/>
        <v/>
      </c>
      <c r="AG27" s="62" t="str">
        <f t="shared" si="14"/>
        <v/>
      </c>
      <c r="AH27" s="62" t="str">
        <f t="shared" si="15"/>
        <v/>
      </c>
      <c r="AI27" s="62" t="str">
        <f t="shared" si="16"/>
        <v/>
      </c>
      <c r="AJ27" s="62" t="str">
        <f t="shared" si="17"/>
        <v/>
      </c>
      <c r="AK27" s="62" t="str">
        <f t="shared" si="18"/>
        <v/>
      </c>
      <c r="AL27" s="63" t="str">
        <f t="shared" si="19"/>
        <v/>
      </c>
    </row>
    <row r="28" spans="1:39">
      <c r="B28" s="5">
        <v>4</v>
      </c>
      <c r="C28" s="16" t="s">
        <v>32</v>
      </c>
      <c r="D28" s="95"/>
      <c r="E28" s="95"/>
      <c r="F28" s="95"/>
      <c r="G28" s="27"/>
      <c r="H28" s="95"/>
      <c r="I28" s="95"/>
      <c r="J28" s="95"/>
      <c r="K28" s="33"/>
      <c r="L28" s="16" t="s">
        <v>32</v>
      </c>
      <c r="M28" s="95"/>
      <c r="N28" s="95"/>
      <c r="O28" s="95"/>
      <c r="P28" s="27"/>
      <c r="Q28" s="95"/>
      <c r="R28" s="95"/>
      <c r="S28" s="95"/>
      <c r="T28" s="17"/>
      <c r="U28" s="12"/>
      <c r="V28" s="21">
        <v>4</v>
      </c>
      <c r="W28" s="36" t="str">
        <f t="shared" si="4"/>
        <v/>
      </c>
      <c r="X28" s="62" t="str">
        <f t="shared" si="5"/>
        <v/>
      </c>
      <c r="Y28" s="62" t="str">
        <f t="shared" si="6"/>
        <v/>
      </c>
      <c r="Z28" s="62" t="str">
        <f t="shared" si="7"/>
        <v/>
      </c>
      <c r="AA28" s="62" t="str">
        <f t="shared" si="8"/>
        <v/>
      </c>
      <c r="AB28" s="62" t="str">
        <f t="shared" si="9"/>
        <v/>
      </c>
      <c r="AC28" s="62" t="str">
        <f t="shared" si="10"/>
        <v/>
      </c>
      <c r="AD28" s="63" t="str">
        <f t="shared" si="11"/>
        <v/>
      </c>
      <c r="AE28" s="36" t="str">
        <f t="shared" si="12"/>
        <v/>
      </c>
      <c r="AF28" s="62" t="str">
        <f t="shared" si="13"/>
        <v/>
      </c>
      <c r="AG28" s="62" t="str">
        <f t="shared" si="14"/>
        <v/>
      </c>
      <c r="AH28" s="62" t="str">
        <f t="shared" si="15"/>
        <v/>
      </c>
      <c r="AI28" s="62" t="str">
        <f t="shared" si="16"/>
        <v/>
      </c>
      <c r="AJ28" s="62" t="str">
        <f t="shared" si="17"/>
        <v/>
      </c>
      <c r="AK28" s="62" t="str">
        <f t="shared" si="18"/>
        <v/>
      </c>
      <c r="AL28" s="63" t="str">
        <f t="shared" si="19"/>
        <v/>
      </c>
    </row>
    <row r="29" spans="1:39">
      <c r="B29" s="5">
        <v>5</v>
      </c>
      <c r="C29" s="16" t="s">
        <v>32</v>
      </c>
      <c r="D29" s="95"/>
      <c r="E29" s="95"/>
      <c r="F29" s="95"/>
      <c r="G29" s="27"/>
      <c r="H29" s="95"/>
      <c r="I29" s="95"/>
      <c r="J29" s="95"/>
      <c r="K29" s="33"/>
      <c r="L29" s="16" t="s">
        <v>32</v>
      </c>
      <c r="M29" s="95"/>
      <c r="N29" s="95"/>
      <c r="O29" s="95"/>
      <c r="P29" s="27"/>
      <c r="Q29" s="95"/>
      <c r="R29" s="95"/>
      <c r="S29" s="95"/>
      <c r="T29" s="17"/>
      <c r="U29" s="12"/>
      <c r="V29" s="21">
        <v>5</v>
      </c>
      <c r="W29" s="36" t="str">
        <f t="shared" si="4"/>
        <v/>
      </c>
      <c r="X29" s="62" t="str">
        <f t="shared" si="5"/>
        <v/>
      </c>
      <c r="Y29" s="62" t="str">
        <f t="shared" si="6"/>
        <v/>
      </c>
      <c r="Z29" s="62" t="str">
        <f t="shared" si="7"/>
        <v/>
      </c>
      <c r="AA29" s="62" t="str">
        <f t="shared" si="8"/>
        <v/>
      </c>
      <c r="AB29" s="62" t="str">
        <f t="shared" si="9"/>
        <v/>
      </c>
      <c r="AC29" s="62" t="str">
        <f t="shared" si="10"/>
        <v/>
      </c>
      <c r="AD29" s="63" t="str">
        <f t="shared" si="11"/>
        <v/>
      </c>
      <c r="AE29" s="36" t="str">
        <f t="shared" si="12"/>
        <v/>
      </c>
      <c r="AF29" s="62" t="str">
        <f t="shared" si="13"/>
        <v/>
      </c>
      <c r="AG29" s="62" t="str">
        <f t="shared" si="14"/>
        <v/>
      </c>
      <c r="AH29" s="62" t="str">
        <f t="shared" si="15"/>
        <v/>
      </c>
      <c r="AI29" s="62" t="str">
        <f t="shared" si="16"/>
        <v/>
      </c>
      <c r="AJ29" s="62" t="str">
        <f t="shared" si="17"/>
        <v/>
      </c>
      <c r="AK29" s="62" t="str">
        <f t="shared" si="18"/>
        <v/>
      </c>
      <c r="AL29" s="63" t="str">
        <f t="shared" si="19"/>
        <v/>
      </c>
    </row>
    <row r="30" spans="1:39">
      <c r="B30" s="5">
        <v>6</v>
      </c>
      <c r="C30" s="16" t="s">
        <v>32</v>
      </c>
      <c r="D30" s="95"/>
      <c r="E30" s="95"/>
      <c r="F30" s="95"/>
      <c r="G30" s="27"/>
      <c r="H30" s="95"/>
      <c r="I30" s="95"/>
      <c r="J30" s="95"/>
      <c r="K30" s="33"/>
      <c r="L30" s="16" t="s">
        <v>32</v>
      </c>
      <c r="M30" s="95"/>
      <c r="N30" s="95"/>
      <c r="O30" s="95"/>
      <c r="P30" s="27"/>
      <c r="Q30" s="95"/>
      <c r="R30" s="95"/>
      <c r="S30" s="95"/>
      <c r="T30" s="17"/>
      <c r="U30" s="12"/>
      <c r="V30" s="21">
        <v>6</v>
      </c>
      <c r="W30" s="36" t="str">
        <f t="shared" si="4"/>
        <v/>
      </c>
      <c r="X30" s="62" t="str">
        <f t="shared" si="5"/>
        <v/>
      </c>
      <c r="Y30" s="62" t="str">
        <f t="shared" si="6"/>
        <v/>
      </c>
      <c r="Z30" s="62" t="str">
        <f t="shared" si="7"/>
        <v/>
      </c>
      <c r="AA30" s="62" t="str">
        <f t="shared" si="8"/>
        <v/>
      </c>
      <c r="AB30" s="62" t="str">
        <f t="shared" si="9"/>
        <v/>
      </c>
      <c r="AC30" s="62" t="str">
        <f t="shared" si="10"/>
        <v/>
      </c>
      <c r="AD30" s="63" t="str">
        <f t="shared" si="11"/>
        <v/>
      </c>
      <c r="AE30" s="36" t="str">
        <f t="shared" si="12"/>
        <v/>
      </c>
      <c r="AF30" s="62" t="str">
        <f t="shared" si="13"/>
        <v/>
      </c>
      <c r="AG30" s="62" t="str">
        <f t="shared" si="14"/>
        <v/>
      </c>
      <c r="AH30" s="62" t="str">
        <f t="shared" si="15"/>
        <v/>
      </c>
      <c r="AI30" s="62" t="str">
        <f t="shared" si="16"/>
        <v/>
      </c>
      <c r="AJ30" s="62" t="str">
        <f t="shared" si="17"/>
        <v/>
      </c>
      <c r="AK30" s="62" t="str">
        <f t="shared" si="18"/>
        <v/>
      </c>
      <c r="AL30" s="63" t="str">
        <f t="shared" si="19"/>
        <v/>
      </c>
    </row>
    <row r="31" spans="1:39">
      <c r="B31" s="5">
        <v>7</v>
      </c>
      <c r="C31" s="16" t="s">
        <v>32</v>
      </c>
      <c r="D31" s="95"/>
      <c r="E31" s="95"/>
      <c r="F31" s="95"/>
      <c r="G31" s="27"/>
      <c r="H31" s="95"/>
      <c r="I31" s="95"/>
      <c r="J31" s="95"/>
      <c r="K31" s="33"/>
      <c r="L31" s="16" t="s">
        <v>32</v>
      </c>
      <c r="M31" s="95"/>
      <c r="N31" s="95"/>
      <c r="O31" s="95"/>
      <c r="P31" s="27"/>
      <c r="Q31" s="95"/>
      <c r="R31" s="95"/>
      <c r="S31" s="95"/>
      <c r="T31" s="17"/>
      <c r="U31" s="12"/>
      <c r="V31" s="21">
        <v>7</v>
      </c>
      <c r="W31" s="36" t="str">
        <f t="shared" ref="W31:W36" si="20">IF(Y31="","",IF(Y31="備前西","1",IF(Y31="備前東","2",IF(Y31="備南東","3",IF(Y31="備南西","4",IF(Y31="備北","5",IF(Y31="美作","6","X")))))))</f>
        <v/>
      </c>
      <c r="X31" s="62" t="str">
        <f t="shared" ref="X31:X36" si="21">IF($D31="","",$D$2)</f>
        <v/>
      </c>
      <c r="Y31" s="62" t="str">
        <f t="shared" ref="Y31:Y36" si="22">IF($D31="","",$E$6)</f>
        <v/>
      </c>
      <c r="Z31" s="62" t="str">
        <f t="shared" ref="Z31:Z36" si="23">IF($D31="","",D31)</f>
        <v/>
      </c>
      <c r="AA31" s="62" t="str">
        <f t="shared" si="8"/>
        <v/>
      </c>
      <c r="AB31" s="62" t="str">
        <f t="shared" si="9"/>
        <v/>
      </c>
      <c r="AC31" s="62" t="str">
        <f t="shared" ref="AC31:AC36" si="24">IF($D31="","",$D$24)</f>
        <v/>
      </c>
      <c r="AD31" s="63" t="str">
        <f t="shared" ref="AD31:AD36" si="25">IF($D31="","",H31&amp;IF(K31="外部","(外部)",""))</f>
        <v/>
      </c>
      <c r="AE31" s="36" t="str">
        <f t="shared" ref="AE31:AE36" si="26">IF(AG31="","",IF(AG31="備前西","1",IF(AG31="備前東","2",IF(AG31="備南東","3",IF(AG31="備南西","4",IF(AG31="備北","5",IF(AG31="美作","6","X")))))))</f>
        <v/>
      </c>
      <c r="AF31" s="62" t="str">
        <f t="shared" ref="AF31:AF36" si="27">IF($M31="","",$D$2)</f>
        <v/>
      </c>
      <c r="AG31" s="62" t="str">
        <f t="shared" ref="AG31:AG36" si="28">IF($M31="","",$E$6)</f>
        <v/>
      </c>
      <c r="AH31" s="62" t="str">
        <f t="shared" ref="AH31:AH36" si="29">IF($M31="","",M31)</f>
        <v/>
      </c>
      <c r="AI31" s="62" t="str">
        <f t="shared" si="16"/>
        <v/>
      </c>
      <c r="AJ31" s="62" t="str">
        <f t="shared" si="17"/>
        <v/>
      </c>
      <c r="AK31" s="62" t="str">
        <f t="shared" ref="AK31:AK36" si="30">IF($M31="","",$M$24)</f>
        <v/>
      </c>
      <c r="AL31" s="63" t="str">
        <f t="shared" ref="AL31:AL36" si="31">IF($M31="","",Q31&amp;IF(T31="外部","(外部)",""))</f>
        <v/>
      </c>
    </row>
    <row r="32" spans="1:39">
      <c r="B32" s="5">
        <v>8</v>
      </c>
      <c r="C32" s="16" t="s">
        <v>32</v>
      </c>
      <c r="D32" s="95"/>
      <c r="E32" s="95"/>
      <c r="F32" s="95"/>
      <c r="G32" s="27"/>
      <c r="H32" s="95"/>
      <c r="I32" s="95"/>
      <c r="J32" s="95"/>
      <c r="K32" s="33"/>
      <c r="L32" s="16" t="s">
        <v>32</v>
      </c>
      <c r="M32" s="95"/>
      <c r="N32" s="95"/>
      <c r="O32" s="95"/>
      <c r="P32" s="27"/>
      <c r="Q32" s="95"/>
      <c r="R32" s="95"/>
      <c r="S32" s="95"/>
      <c r="T32" s="17"/>
      <c r="U32" s="12"/>
      <c r="V32" s="21">
        <v>8</v>
      </c>
      <c r="W32" s="36" t="str">
        <f t="shared" si="20"/>
        <v/>
      </c>
      <c r="X32" s="62" t="str">
        <f t="shared" si="21"/>
        <v/>
      </c>
      <c r="Y32" s="62" t="str">
        <f t="shared" si="22"/>
        <v/>
      </c>
      <c r="Z32" s="62" t="str">
        <f t="shared" si="23"/>
        <v/>
      </c>
      <c r="AA32" s="62" t="str">
        <f t="shared" si="8"/>
        <v/>
      </c>
      <c r="AB32" s="62" t="str">
        <f t="shared" si="9"/>
        <v/>
      </c>
      <c r="AC32" s="62" t="str">
        <f t="shared" si="24"/>
        <v/>
      </c>
      <c r="AD32" s="63" t="str">
        <f t="shared" si="25"/>
        <v/>
      </c>
      <c r="AE32" s="36" t="str">
        <f t="shared" si="26"/>
        <v/>
      </c>
      <c r="AF32" s="62" t="str">
        <f t="shared" si="27"/>
        <v/>
      </c>
      <c r="AG32" s="62" t="str">
        <f t="shared" si="28"/>
        <v/>
      </c>
      <c r="AH32" s="62" t="str">
        <f t="shared" si="29"/>
        <v/>
      </c>
      <c r="AI32" s="62" t="str">
        <f t="shared" si="16"/>
        <v/>
      </c>
      <c r="AJ32" s="62" t="str">
        <f t="shared" si="17"/>
        <v/>
      </c>
      <c r="AK32" s="62" t="str">
        <f t="shared" si="30"/>
        <v/>
      </c>
      <c r="AL32" s="63" t="str">
        <f t="shared" si="31"/>
        <v/>
      </c>
    </row>
    <row r="33" spans="2:39">
      <c r="B33" s="5">
        <v>9</v>
      </c>
      <c r="C33" s="16" t="s">
        <v>32</v>
      </c>
      <c r="D33" s="95"/>
      <c r="E33" s="95"/>
      <c r="F33" s="95"/>
      <c r="G33" s="27"/>
      <c r="H33" s="95"/>
      <c r="I33" s="95"/>
      <c r="J33" s="95"/>
      <c r="K33" s="33"/>
      <c r="L33" s="16" t="s">
        <v>32</v>
      </c>
      <c r="M33" s="95"/>
      <c r="N33" s="95"/>
      <c r="O33" s="95"/>
      <c r="P33" s="27"/>
      <c r="Q33" s="95"/>
      <c r="R33" s="95"/>
      <c r="S33" s="95"/>
      <c r="T33" s="17"/>
      <c r="U33" s="12"/>
      <c r="V33" s="21">
        <v>9</v>
      </c>
      <c r="W33" s="36" t="str">
        <f t="shared" si="20"/>
        <v/>
      </c>
      <c r="X33" s="62" t="str">
        <f t="shared" si="21"/>
        <v/>
      </c>
      <c r="Y33" s="62" t="str">
        <f t="shared" si="22"/>
        <v/>
      </c>
      <c r="Z33" s="62" t="str">
        <f t="shared" si="23"/>
        <v/>
      </c>
      <c r="AA33" s="62" t="str">
        <f t="shared" si="8"/>
        <v/>
      </c>
      <c r="AB33" s="62" t="str">
        <f t="shared" si="9"/>
        <v/>
      </c>
      <c r="AC33" s="62" t="str">
        <f t="shared" si="24"/>
        <v/>
      </c>
      <c r="AD33" s="63" t="str">
        <f t="shared" si="25"/>
        <v/>
      </c>
      <c r="AE33" s="36" t="str">
        <f t="shared" si="26"/>
        <v/>
      </c>
      <c r="AF33" s="62" t="str">
        <f t="shared" si="27"/>
        <v/>
      </c>
      <c r="AG33" s="62" t="str">
        <f t="shared" si="28"/>
        <v/>
      </c>
      <c r="AH33" s="62" t="str">
        <f t="shared" si="29"/>
        <v/>
      </c>
      <c r="AI33" s="62" t="str">
        <f t="shared" si="16"/>
        <v/>
      </c>
      <c r="AJ33" s="62" t="str">
        <f t="shared" si="17"/>
        <v/>
      </c>
      <c r="AK33" s="62" t="str">
        <f t="shared" si="30"/>
        <v/>
      </c>
      <c r="AL33" s="63" t="str">
        <f t="shared" si="31"/>
        <v/>
      </c>
    </row>
    <row r="34" spans="2:39">
      <c r="B34" s="5">
        <v>10</v>
      </c>
      <c r="C34" s="16" t="s">
        <v>32</v>
      </c>
      <c r="D34" s="95"/>
      <c r="E34" s="95"/>
      <c r="F34" s="95"/>
      <c r="G34" s="27"/>
      <c r="H34" s="95"/>
      <c r="I34" s="95"/>
      <c r="J34" s="95"/>
      <c r="K34" s="33"/>
      <c r="L34" s="16" t="s">
        <v>32</v>
      </c>
      <c r="M34" s="95"/>
      <c r="N34" s="95"/>
      <c r="O34" s="95"/>
      <c r="P34" s="27"/>
      <c r="Q34" s="95"/>
      <c r="R34" s="95"/>
      <c r="S34" s="95"/>
      <c r="T34" s="17"/>
      <c r="U34" s="12"/>
      <c r="V34" s="21">
        <v>10</v>
      </c>
      <c r="W34" s="36" t="str">
        <f t="shared" si="20"/>
        <v/>
      </c>
      <c r="X34" s="62" t="str">
        <f t="shared" si="21"/>
        <v/>
      </c>
      <c r="Y34" s="62" t="str">
        <f t="shared" si="22"/>
        <v/>
      </c>
      <c r="Z34" s="62" t="str">
        <f t="shared" si="23"/>
        <v/>
      </c>
      <c r="AA34" s="62" t="str">
        <f t="shared" si="8"/>
        <v/>
      </c>
      <c r="AB34" s="62" t="str">
        <f t="shared" si="9"/>
        <v/>
      </c>
      <c r="AC34" s="62" t="str">
        <f t="shared" si="24"/>
        <v/>
      </c>
      <c r="AD34" s="63" t="str">
        <f t="shared" si="25"/>
        <v/>
      </c>
      <c r="AE34" s="36" t="str">
        <f t="shared" si="26"/>
        <v/>
      </c>
      <c r="AF34" s="62" t="str">
        <f t="shared" si="27"/>
        <v/>
      </c>
      <c r="AG34" s="62" t="str">
        <f t="shared" si="28"/>
        <v/>
      </c>
      <c r="AH34" s="62" t="str">
        <f t="shared" si="29"/>
        <v/>
      </c>
      <c r="AI34" s="62" t="str">
        <f t="shared" si="16"/>
        <v/>
      </c>
      <c r="AJ34" s="62" t="str">
        <f t="shared" si="17"/>
        <v/>
      </c>
      <c r="AK34" s="62" t="str">
        <f t="shared" si="30"/>
        <v/>
      </c>
      <c r="AL34" s="63" t="str">
        <f t="shared" si="31"/>
        <v/>
      </c>
    </row>
    <row r="35" spans="2:39">
      <c r="B35" s="5">
        <v>11</v>
      </c>
      <c r="C35" s="16" t="s">
        <v>32</v>
      </c>
      <c r="D35" s="95"/>
      <c r="E35" s="95"/>
      <c r="F35" s="95"/>
      <c r="G35" s="27"/>
      <c r="H35" s="95"/>
      <c r="I35" s="95"/>
      <c r="J35" s="95"/>
      <c r="K35" s="33"/>
      <c r="L35" s="16" t="s">
        <v>32</v>
      </c>
      <c r="M35" s="95"/>
      <c r="N35" s="95"/>
      <c r="O35" s="95"/>
      <c r="P35" s="27"/>
      <c r="Q35" s="95"/>
      <c r="R35" s="95"/>
      <c r="S35" s="95"/>
      <c r="T35" s="17"/>
      <c r="U35" s="12"/>
      <c r="V35" s="21">
        <v>11</v>
      </c>
      <c r="W35" s="36" t="str">
        <f t="shared" si="20"/>
        <v/>
      </c>
      <c r="X35" s="62" t="str">
        <f t="shared" si="21"/>
        <v/>
      </c>
      <c r="Y35" s="62" t="str">
        <f t="shared" si="22"/>
        <v/>
      </c>
      <c r="Z35" s="62" t="str">
        <f t="shared" si="23"/>
        <v/>
      </c>
      <c r="AA35" s="62" t="str">
        <f t="shared" si="8"/>
        <v/>
      </c>
      <c r="AB35" s="62" t="str">
        <f t="shared" si="9"/>
        <v/>
      </c>
      <c r="AC35" s="62" t="str">
        <f t="shared" si="24"/>
        <v/>
      </c>
      <c r="AD35" s="63" t="str">
        <f t="shared" si="25"/>
        <v/>
      </c>
      <c r="AE35" s="36" t="str">
        <f t="shared" si="26"/>
        <v/>
      </c>
      <c r="AF35" s="62" t="str">
        <f t="shared" si="27"/>
        <v/>
      </c>
      <c r="AG35" s="62" t="str">
        <f t="shared" si="28"/>
        <v/>
      </c>
      <c r="AH35" s="62" t="str">
        <f t="shared" si="29"/>
        <v/>
      </c>
      <c r="AI35" s="62" t="str">
        <f t="shared" si="16"/>
        <v/>
      </c>
      <c r="AJ35" s="62" t="str">
        <f t="shared" si="17"/>
        <v/>
      </c>
      <c r="AK35" s="62" t="str">
        <f t="shared" si="30"/>
        <v/>
      </c>
      <c r="AL35" s="63" t="str">
        <f t="shared" si="31"/>
        <v/>
      </c>
    </row>
    <row r="36" spans="2:39" ht="18" customHeight="1" thickBot="1">
      <c r="B36" s="5">
        <v>12</v>
      </c>
      <c r="C36" s="18" t="s">
        <v>32</v>
      </c>
      <c r="D36" s="92"/>
      <c r="E36" s="92"/>
      <c r="F36" s="92"/>
      <c r="G36" s="31"/>
      <c r="H36" s="92"/>
      <c r="I36" s="92"/>
      <c r="J36" s="92"/>
      <c r="K36" s="34"/>
      <c r="L36" s="18" t="s">
        <v>32</v>
      </c>
      <c r="M36" s="92"/>
      <c r="N36" s="92"/>
      <c r="O36" s="92"/>
      <c r="P36" s="31"/>
      <c r="Q36" s="92"/>
      <c r="R36" s="92"/>
      <c r="S36" s="92"/>
      <c r="T36" s="19"/>
      <c r="U36" s="12"/>
      <c r="V36" s="21">
        <v>12</v>
      </c>
      <c r="W36" s="37" t="str">
        <f t="shared" si="20"/>
        <v/>
      </c>
      <c r="X36" s="64" t="str">
        <f t="shared" si="21"/>
        <v/>
      </c>
      <c r="Y36" s="64" t="str">
        <f t="shared" si="22"/>
        <v/>
      </c>
      <c r="Z36" s="64" t="str">
        <f t="shared" si="23"/>
        <v/>
      </c>
      <c r="AA36" s="64" t="str">
        <f t="shared" si="8"/>
        <v/>
      </c>
      <c r="AB36" s="64" t="str">
        <f t="shared" si="9"/>
        <v/>
      </c>
      <c r="AC36" s="64" t="str">
        <f t="shared" si="24"/>
        <v/>
      </c>
      <c r="AD36" s="65" t="str">
        <f t="shared" si="25"/>
        <v/>
      </c>
      <c r="AE36" s="37" t="str">
        <f t="shared" si="26"/>
        <v/>
      </c>
      <c r="AF36" s="64" t="str">
        <f t="shared" si="27"/>
        <v/>
      </c>
      <c r="AG36" s="64" t="str">
        <f t="shared" si="28"/>
        <v/>
      </c>
      <c r="AH36" s="64" t="str">
        <f t="shared" si="29"/>
        <v/>
      </c>
      <c r="AI36" s="64" t="str">
        <f t="shared" si="16"/>
        <v/>
      </c>
      <c r="AJ36" s="64" t="str">
        <f t="shared" si="17"/>
        <v/>
      </c>
      <c r="AK36" s="64" t="str">
        <f t="shared" si="30"/>
        <v/>
      </c>
      <c r="AL36" s="65" t="str">
        <f t="shared" si="31"/>
        <v/>
      </c>
    </row>
    <row r="37" spans="2:39">
      <c r="B37" s="93" t="s">
        <v>18</v>
      </c>
      <c r="C37" s="93"/>
      <c r="D37" s="93"/>
      <c r="E37" s="93"/>
      <c r="F37" s="93"/>
      <c r="G37" s="93"/>
      <c r="H37" s="93"/>
      <c r="I37" s="93"/>
      <c r="J37" s="93"/>
      <c r="K37" s="93"/>
      <c r="L37" s="93"/>
      <c r="M37" s="93"/>
      <c r="N37" s="93"/>
      <c r="O37" s="93"/>
      <c r="P37" s="93"/>
      <c r="Q37" s="93"/>
      <c r="R37" s="93"/>
      <c r="S37" s="93"/>
      <c r="T37" s="93"/>
      <c r="U37" s="29"/>
      <c r="W37" s="66"/>
      <c r="X37" s="66"/>
      <c r="Y37" s="66"/>
      <c r="Z37" s="66"/>
      <c r="AA37" s="66"/>
      <c r="AB37" s="67"/>
      <c r="AC37" s="68"/>
      <c r="AD37" s="67"/>
      <c r="AE37" s="67"/>
      <c r="AF37" s="67"/>
      <c r="AG37" s="67"/>
      <c r="AH37" s="67"/>
      <c r="AI37" s="69"/>
      <c r="AK37" s="69"/>
      <c r="AL37" s="67"/>
      <c r="AM37" s="67"/>
    </row>
    <row r="38" spans="2:39">
      <c r="B38" s="93"/>
      <c r="C38" s="93"/>
      <c r="D38" s="93"/>
      <c r="E38" s="93"/>
      <c r="F38" s="93"/>
      <c r="G38" s="93"/>
      <c r="H38" s="93"/>
      <c r="I38" s="93"/>
      <c r="J38" s="93"/>
      <c r="K38" s="93"/>
      <c r="L38" s="93"/>
      <c r="M38" s="93"/>
      <c r="N38" s="93"/>
      <c r="O38" s="93"/>
      <c r="P38" s="93"/>
      <c r="Q38" s="93"/>
      <c r="R38" s="93"/>
      <c r="S38" s="93"/>
      <c r="T38" s="93"/>
      <c r="U38" s="29"/>
      <c r="V38" s="70"/>
      <c r="W38" s="58" t="s">
        <v>30</v>
      </c>
      <c r="X38" s="21" t="s">
        <v>2</v>
      </c>
      <c r="Y38" s="21" t="s">
        <v>0</v>
      </c>
      <c r="Z38" s="21" t="s">
        <v>27</v>
      </c>
      <c r="AA38" s="21" t="s">
        <v>31</v>
      </c>
      <c r="AB38" s="21" t="s">
        <v>28</v>
      </c>
      <c r="AC38" s="21" t="s">
        <v>29</v>
      </c>
      <c r="AD38" s="67" t="str">
        <f>IF(S26="","",$E$6)</f>
        <v/>
      </c>
      <c r="AF38" s="67"/>
      <c r="AG38" s="67"/>
      <c r="AH38" s="67"/>
      <c r="AI38" s="69" t="str">
        <f>IF(S26="","",S26)</f>
        <v/>
      </c>
      <c r="AK38" s="69"/>
      <c r="AL38" s="67"/>
      <c r="AM38" s="67"/>
    </row>
    <row r="39" spans="2:39">
      <c r="B39" s="5"/>
      <c r="C39" s="5"/>
      <c r="D39" s="5"/>
      <c r="E39" s="5"/>
      <c r="F39" s="5"/>
      <c r="G39" s="5"/>
      <c r="H39" s="5"/>
      <c r="I39" s="5"/>
      <c r="J39" s="5"/>
      <c r="K39" s="5"/>
      <c r="L39" s="5"/>
      <c r="M39" s="5"/>
      <c r="N39" s="5"/>
      <c r="O39" s="5"/>
      <c r="P39" s="5"/>
      <c r="Q39" s="5"/>
      <c r="R39" s="5"/>
      <c r="S39" s="5"/>
      <c r="T39" s="5"/>
      <c r="U39" s="5"/>
      <c r="V39" s="40"/>
      <c r="W39" s="58">
        <f>D2</f>
        <v>0</v>
      </c>
      <c r="X39" s="62" t="str">
        <f>E6</f>
        <v/>
      </c>
      <c r="Y39" s="62" t="str">
        <f>H5</f>
        <v/>
      </c>
      <c r="Z39" s="62" t="str">
        <f>IF((COUNTA(Y14:Y21)-COUNTBLANK(Y14:Y21))&lt;=0,"",COUNTA(Y14:Y21)-COUNTBLANK(Y14:Y21))</f>
        <v/>
      </c>
      <c r="AA39" s="62" t="str">
        <f>IF(COUNT(AB25:AB36)=0,"",COUNT(AB25:AB36))</f>
        <v/>
      </c>
      <c r="AB39" s="62" t="str">
        <f>IF((COUNTA(AB14:AB21)-COUNTBLANK(AB14:AB21))&lt;=0,"",COUNTA(AB14:AB21)-COUNTBLANK(AB14:AB21))</f>
        <v/>
      </c>
      <c r="AC39" s="62" t="str">
        <f>IF(COUNT(AJ25:AJ36)=0,"",COUNT(AJ25:AJ36))</f>
        <v/>
      </c>
      <c r="AD39" s="67" t="str">
        <f>IF(S35="","",$E$6)</f>
        <v/>
      </c>
      <c r="AF39" s="67"/>
      <c r="AG39" s="67"/>
      <c r="AH39" s="67"/>
      <c r="AI39" s="69" t="str">
        <f>IF(S35="","",S35)</f>
        <v/>
      </c>
      <c r="AK39" s="69"/>
      <c r="AL39" s="67"/>
      <c r="AM39" s="67"/>
    </row>
    <row r="40" spans="2:39">
      <c r="B40" s="94">
        <f ca="1">TODAY()</f>
        <v>44724</v>
      </c>
      <c r="C40" s="94"/>
      <c r="D40" s="94"/>
      <c r="E40" s="94"/>
      <c r="F40" s="5"/>
      <c r="G40" s="5"/>
      <c r="Q40" s="5"/>
      <c r="R40" s="5"/>
      <c r="S40" s="5"/>
      <c r="T40" s="5"/>
      <c r="U40" s="5"/>
      <c r="V40" s="40"/>
      <c r="Y40" s="71"/>
    </row>
    <row r="41" spans="2:39">
      <c r="C41" s="146" t="str">
        <f>E5&amp;H5&amp;M5&amp;"  校長"</f>
        <v xml:space="preserve">  校長</v>
      </c>
      <c r="D41" s="146"/>
      <c r="E41" s="146"/>
      <c r="F41" s="146"/>
      <c r="G41" s="146"/>
      <c r="H41" s="146"/>
      <c r="I41" s="146"/>
      <c r="J41" s="146"/>
      <c r="K41" s="146"/>
      <c r="M41" s="91"/>
      <c r="N41" s="91"/>
      <c r="O41" s="91"/>
      <c r="P41" s="91"/>
      <c r="Q41" s="91"/>
      <c r="R41" s="20" t="s">
        <v>36</v>
      </c>
      <c r="S41" s="5"/>
      <c r="T41" s="5"/>
      <c r="U41" s="5"/>
      <c r="V41" s="72"/>
    </row>
    <row r="42" spans="2:39">
      <c r="B42" s="5"/>
      <c r="C42" s="5"/>
      <c r="D42" s="5"/>
      <c r="E42" s="5"/>
      <c r="F42" s="5"/>
      <c r="G42" s="5"/>
      <c r="H42" s="5"/>
      <c r="I42" s="5"/>
      <c r="J42" s="5"/>
      <c r="K42" s="5"/>
      <c r="L42" s="5"/>
      <c r="M42" s="5"/>
      <c r="N42" s="5"/>
      <c r="O42" s="5"/>
      <c r="P42" s="5"/>
      <c r="Q42" s="5"/>
      <c r="R42" s="5"/>
      <c r="S42" s="5"/>
      <c r="T42" s="5"/>
      <c r="U42" s="5"/>
      <c r="V42" s="40"/>
      <c r="AD42" s="71"/>
      <c r="AF42" s="71"/>
      <c r="AG42" s="71"/>
      <c r="AH42" s="71"/>
    </row>
  </sheetData>
  <sheetProtection sheet="1" objects="1" scenarios="1"/>
  <mergeCells count="104">
    <mergeCell ref="D36:F36"/>
    <mergeCell ref="B40:E40"/>
    <mergeCell ref="C41:K41"/>
    <mergeCell ref="M41:Q41"/>
    <mergeCell ref="C22:E22"/>
    <mergeCell ref="C5:D5"/>
    <mergeCell ref="C6:D6"/>
    <mergeCell ref="C7:D7"/>
    <mergeCell ref="C8:D8"/>
    <mergeCell ref="E8:K8"/>
    <mergeCell ref="I18:K18"/>
    <mergeCell ref="D21:F21"/>
    <mergeCell ref="I11:K11"/>
    <mergeCell ref="I12:K12"/>
    <mergeCell ref="I13:K13"/>
    <mergeCell ref="I14:K14"/>
    <mergeCell ref="I15:K15"/>
    <mergeCell ref="I16:K16"/>
    <mergeCell ref="I17:K17"/>
    <mergeCell ref="I21:K21"/>
    <mergeCell ref="D19:F19"/>
    <mergeCell ref="D20:F20"/>
    <mergeCell ref="Q26:S26"/>
    <mergeCell ref="M36:O36"/>
    <mergeCell ref="Q36:S36"/>
    <mergeCell ref="D11:F11"/>
    <mergeCell ref="D12:F12"/>
    <mergeCell ref="D13:F13"/>
    <mergeCell ref="D14:F14"/>
    <mergeCell ref="D15:F15"/>
    <mergeCell ref="D16:F16"/>
    <mergeCell ref="D17:F17"/>
    <mergeCell ref="D18:F18"/>
    <mergeCell ref="M33:O33"/>
    <mergeCell ref="Q33:S33"/>
    <mergeCell ref="M34:O34"/>
    <mergeCell ref="Q34:S34"/>
    <mergeCell ref="M35:O35"/>
    <mergeCell ref="Q35:S35"/>
    <mergeCell ref="I19:K19"/>
    <mergeCell ref="I20:K20"/>
    <mergeCell ref="M27:O27"/>
    <mergeCell ref="Q27:S27"/>
    <mergeCell ref="M28:O28"/>
    <mergeCell ref="Q28:S28"/>
    <mergeCell ref="D35:F35"/>
    <mergeCell ref="Q31:S31"/>
    <mergeCell ref="H35:J35"/>
    <mergeCell ref="M26:O26"/>
    <mergeCell ref="D31:F31"/>
    <mergeCell ref="H31:J31"/>
    <mergeCell ref="D33:F33"/>
    <mergeCell ref="H33:J33"/>
    <mergeCell ref="D34:F34"/>
    <mergeCell ref="H34:J34"/>
    <mergeCell ref="D28:F28"/>
    <mergeCell ref="H28:J28"/>
    <mergeCell ref="D29:F29"/>
    <mergeCell ref="H29:J29"/>
    <mergeCell ref="D30:F30"/>
    <mergeCell ref="M29:O29"/>
    <mergeCell ref="H26:J26"/>
    <mergeCell ref="D27:F27"/>
    <mergeCell ref="H27:J27"/>
    <mergeCell ref="M31:O31"/>
    <mergeCell ref="Q29:S29"/>
    <mergeCell ref="M30:O30"/>
    <mergeCell ref="Q30:S30"/>
    <mergeCell ref="M23:O23"/>
    <mergeCell ref="Q23:S23"/>
    <mergeCell ref="B37:T38"/>
    <mergeCell ref="D24:F24"/>
    <mergeCell ref="D23:F23"/>
    <mergeCell ref="H23:J23"/>
    <mergeCell ref="H24:J24"/>
    <mergeCell ref="D25:F25"/>
    <mergeCell ref="H25:J25"/>
    <mergeCell ref="M24:O24"/>
    <mergeCell ref="Q24:S24"/>
    <mergeCell ref="A22:B23"/>
    <mergeCell ref="D32:F32"/>
    <mergeCell ref="H32:J32"/>
    <mergeCell ref="M32:O32"/>
    <mergeCell ref="Q32:S32"/>
    <mergeCell ref="H30:J30"/>
    <mergeCell ref="M25:O25"/>
    <mergeCell ref="Q25:S25"/>
    <mergeCell ref="D26:F26"/>
    <mergeCell ref="H36:J36"/>
    <mergeCell ref="O15:U15"/>
    <mergeCell ref="O19:U21"/>
    <mergeCell ref="O16:U18"/>
    <mergeCell ref="W3:AI8"/>
    <mergeCell ref="D2:E2"/>
    <mergeCell ref="A2:C2"/>
    <mergeCell ref="A10:B10"/>
    <mergeCell ref="M5:O5"/>
    <mergeCell ref="E6:F6"/>
    <mergeCell ref="E7:O7"/>
    <mergeCell ref="A3:U3"/>
    <mergeCell ref="C10:D10"/>
    <mergeCell ref="H10:I10"/>
    <mergeCell ref="E5:G5"/>
    <mergeCell ref="H5:L5"/>
  </mergeCells>
  <phoneticPr fontId="1"/>
  <conditionalFormatting sqref="E10">
    <cfRule type="expression" dxfId="1" priority="2">
      <formula>COUNTA($D$12:$F$19)&gt;=7</formula>
    </cfRule>
  </conditionalFormatting>
  <conditionalFormatting sqref="J10">
    <cfRule type="expression" dxfId="0" priority="1">
      <formula>COUNTA($I$12:$K$19)&gt;=7</formula>
    </cfRule>
  </conditionalFormatting>
  <dataValidations count="5">
    <dataValidation type="list" allowBlank="1" showInputMessage="1" showErrorMessage="1" sqref="T13:V13 C13 G13:H13 L13 O13 K25:K36 T25:T36" xr:uid="{00000000-0002-0000-0300-000000000000}">
      <formula1>"内部,外部"</formula1>
    </dataValidation>
    <dataValidation type="list" allowBlank="1" showInputMessage="1" showErrorMessage="1" sqref="E10 J10" xr:uid="{00000000-0002-0000-0300-000001000000}">
      <formula1>"1,2,3,4,5,6,7,8,9,10,11,12,13,14,15,16"</formula1>
    </dataValidation>
    <dataValidation type="list" allowBlank="1" showInputMessage="1" showErrorMessage="1" sqref="U25:U35 C7:C8 G25:G36 P25:P36" xr:uid="{00000000-0002-0000-0300-000002000000}">
      <formula1>"3,2,1"</formula1>
    </dataValidation>
    <dataValidation type="list" allowBlank="1" showInputMessage="1" sqref="C14:C21 H14:H21 V14:V21 T14:U14 O14" xr:uid="{00000000-0002-0000-0300-000003000000}">
      <formula1>"3,③,2,②,1,①"</formula1>
    </dataValidation>
    <dataValidation type="list" allowBlank="1" showInputMessage="1" showErrorMessage="1" sqref="G14:G21 L14:L21" xr:uid="{00000000-0002-0000-0300-000004000000}">
      <formula1>"3,③,2,②,1,①"</formula1>
    </dataValidation>
  </dataValidations>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入力例</vt:lpstr>
      <vt:lpstr>申込について</vt:lpstr>
      <vt:lpstr>学校名等リスト</vt:lpstr>
      <vt:lpstr>入力シート</vt:lpstr>
      <vt:lpstr>入力シート!Print_Area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okaya_jnaaij6</dc:creator>
  <cp:lastModifiedBy>DAIKI KAMIYAMA</cp:lastModifiedBy>
  <cp:lastPrinted>2021-06-13T03:28:03Z</cp:lastPrinted>
  <dcterms:created xsi:type="dcterms:W3CDTF">2019-01-26T23:40:38Z</dcterms:created>
  <dcterms:modified xsi:type="dcterms:W3CDTF">2022-06-12T05:59:08Z</dcterms:modified>
</cp:coreProperties>
</file>