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66925"/>
  <mc:AlternateContent xmlns:mc="http://schemas.openxmlformats.org/markup-compatibility/2006">
    <mc:Choice Requires="x15">
      <x15ac:absPath xmlns:x15ac="http://schemas.microsoft.com/office/spreadsheetml/2010/11/ac" url="E:\県中体連卓球部申込関連業務\01岡山県\2022\02秋\"/>
    </mc:Choice>
  </mc:AlternateContent>
  <xr:revisionPtr revIDLastSave="0" documentId="13_ncr:1_{A983E0C8-DC63-4A39-83DE-8A76B4DF18D9}" xr6:coauthVersionLast="47" xr6:coauthVersionMax="47" xr10:uidLastSave="{00000000-0000-0000-0000-000000000000}"/>
  <bookViews>
    <workbookView xWindow="-110" yWindow="-110" windowWidth="22780" windowHeight="14540" tabRatio="602"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3" l="1"/>
  <c r="M5" i="3"/>
  <c r="E7" i="3"/>
  <c r="E8"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F35" i="5"/>
  <c r="AE35" i="5"/>
  <c r="AD35" i="5"/>
  <c r="AC35" i="5"/>
  <c r="AB35" i="5"/>
  <c r="AA35" i="5"/>
  <c r="Z35" i="5"/>
  <c r="Y35" i="5"/>
  <c r="W35" i="5" s="1"/>
  <c r="X35" i="5"/>
  <c r="AL34" i="5"/>
  <c r="AK34" i="5"/>
  <c r="AJ34" i="5"/>
  <c r="AI34" i="5"/>
  <c r="AH34" i="5"/>
  <c r="AG34" i="5"/>
  <c r="AF34" i="5"/>
  <c r="AE34" i="5"/>
  <c r="AD34" i="5"/>
  <c r="AC34" i="5"/>
  <c r="AB34" i="5"/>
  <c r="AA34" i="5"/>
  <c r="Z34" i="5"/>
  <c r="Y34" i="5"/>
  <c r="X34" i="5"/>
  <c r="W34" i="5"/>
  <c r="AL33" i="5"/>
  <c r="AK33" i="5"/>
  <c r="AJ33" i="5"/>
  <c r="AI33" i="5"/>
  <c r="AH33" i="5"/>
  <c r="AG33" i="5"/>
  <c r="AE33" i="5" s="1"/>
  <c r="AF33" i="5"/>
  <c r="AD33" i="5"/>
  <c r="AC33" i="5"/>
  <c r="AB33" i="5"/>
  <c r="AA33" i="5"/>
  <c r="Z33" i="5"/>
  <c r="Y33" i="5"/>
  <c r="X33" i="5"/>
  <c r="W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C41"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<sst xmlns="http://schemas.openxmlformats.org/spreadsheetml/2006/main" count="1423" uniqueCount="789">
  <si>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</si>
  <si>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</si>
  <si>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</si>
  <si>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</si>
  <si>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</si>
  <si>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</si>
  <si>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</si>
  <si>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</si>
  <si>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</si>
  <si>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</si>
  <si>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</si>
  <si>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</si>
  <si>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</si>
  <si>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</si>
  <si>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</si>
  <si>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</si>
  <si>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</si>
  <si>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</si>
  <si>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</si>
  <si>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</si>
  <si>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</si>
  <si>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</si>
  <si>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</si>
  <si>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</si>
  <si>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</si>
  <si>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</si>
  <si>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</si>
  <si>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</si>
  <si>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</si>
  <si>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</si>
  <si>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</si>
  <si>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</si>
  <si>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</si>
  <si>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</si>
  <si>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</si>
  <si>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</si>
  <si>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</si>
  <si>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</si>
  <si>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</si>
  <si>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</si>
  <si>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</si>
  <si>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</si>
  <si>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</si>
  <si>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</si>
  <si>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</si>
  <si>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</si>
  <si>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</si>
  <si>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</si>
  <si>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</si>
  <si>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</si>
  <si>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</si>
  <si>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</si>
  <si>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</si>
  <si>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</si>
  <si>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</si>
  <si>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</si>
  <si>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</si>
  <si>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</si>
  <si>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</si>
  <si>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</si>
  <si>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</si>
  <si>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</si>
  <si>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</si>
  <si>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</si>
  <si>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</si>
  <si>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</si>
  <si>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</si>
  <si>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</si>
  <si>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</si>
  <si>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</si>
  <si>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</si>
  <si>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</si>
  <si>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</si>
  <si>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</si>
  <si>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</si>
  <si>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</si>
  <si>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</si>
  <si>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</si>
  <si>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</si>
  <si>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</si>
  <si>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</si>
  <si>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</si>
  <si>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</si>
  <si>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</si>
  <si>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</si>
  <si>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</si>
  <si>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</si>
  <si>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</si>
  <si>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</si>
  <si>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</si>
  <si>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</si>
  <si>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</si>
  <si>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</si>
  <si>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</si>
  <si>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</si>
  <si>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</si>
  <si>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</si>
  <si>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</si>
  <si>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</si>
  <si>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</si>
  <si>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</si>
  <si>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</si>
  <si>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</si>
  <si>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</si>
  <si>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</si>
  <si>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</si>
  <si>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</si>
  <si>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</si>
  <si>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</si>
  <si>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</si>
  <si>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</si>
  <si>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</si>
  <si>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</si>
  <si>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</si>
  <si>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</si>
  <si>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</si>
  <si>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</si>
  <si>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</si>
  <si>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</si>
  <si>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</si>
  <si>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</si>
  <si>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</si>
  <si>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</si>
  <si>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</si>
  <si>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</si>
  <si>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</si>
  <si>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</si>
  <si>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</si>
  <si>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</si>
  <si>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</si>
  <si>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</si>
  <si>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</si>
  <si>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</si>
  <si>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</si>
  <si>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</si>
  <si>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</si>
  <si>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</si>
  <si>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</si>
  <si>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</si>
  <si>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</si>
  <si>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</si>
  <si>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</si>
  <si>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</si>
  <si>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</si>
  <si>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</si>
  <si>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</si>
  <si>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</si>
  <si>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</si>
  <si>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</si>
  <si>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</si>
  <si>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</si>
  <si>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</si>
  <si>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</si>
  <si>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</si>
  <si>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</si>
  <si>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</si>
  <si>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</si>
  <si>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</si>
  <si>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</si>
  <si>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</si>
  <si>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</si>
  <si>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</si>
  <si>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</si>
  <si>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</si>
  <si>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</si>
  <si>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</si>
  <si>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</si>
  <si>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</si>
  <si>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</si>
  <si>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</si>
  <si>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</si>
  <si>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</si>
  <si>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</si>
  <si>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</si>
  <si>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</si>
  <si>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</si>
  <si>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</si>
  <si>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</si>
  <si>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</si>
  <si>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</si>
  <si>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</si>
  <si>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</si>
  <si>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</si>
  <si>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</si>
  <si>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</si>
  <si>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</si>
  <si>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</si>
  <si>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</si>
  <si>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</si>
  <si>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</si>
  <si>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</si>
  <si>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</si>
  <si>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</si>
  <si>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</si>
  <si>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</si>
  <si>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</si>
  <si>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</si>
  <si>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</si>
  <si>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</si>
  <si>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</si>
  <si>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</si>
  <si>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</si>
  <si>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</si>
  <si>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</si>
  <si>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</si>
  <si>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</si>
  <si>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</si>
  <si>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</si>
  <si>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</si>
  <si>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</si>
  <si>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</si>
  <si>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</si>
  <si>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</si>
  <si>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</si>
  <si>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</si>
  <si>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</si>
  <si>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</si>
  <si>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</si>
  <si>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</si>
  <si>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</si>
  <si>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</si>
  <si>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</si>
  <si>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</si>
  <si>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</si>
  <si>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</si>
  <si>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</si>
  <si>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</si>
  <si>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</si>
  <si>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</si>
  <si>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</si>
  <si>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</si>
  <si>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</si>
  <si>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</si>
  <si>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</si>
  <si>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</si>
  <si>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</si>
  <si>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</si>
  <si>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</si>
  <si>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</si>
  <si>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</si>
  <si>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</si>
  <si>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</si>
  <si>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</si>
  <si>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</si>
  <si>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</si>
  <si>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</si>
  <si>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</si>
  <si>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</si>
  <si>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</si>
  <si>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</si>
  <si>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</si>
  <si>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</si>
  <si>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</si>
  <si>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</si>
  <si>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</si>
  <si>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</si>
  <si>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</si>
  <si>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</si>
  <si>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</si>
  <si>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</si>
  <si>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</si>
  <si>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</si>
  <si>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</si>
  <si>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</si>
  <si>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</si>
  <si>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</si>
  <si>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</si>
  <si>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</si>
  <si>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</si>
  <si>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</si>
  <si>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</si>
  <si>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</si>
  <si>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</si>
  <si>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</si>
  <si>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</si>
  <si>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</si>
  <si>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</si>
  <si>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</si>
  <si>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</si>
  <si>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</si>
  <si>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</si>
  <si>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</si>
  <si>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</si>
  <si>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</si>
  <si>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</si>
  <si>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</si>
  <si>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</si>
  <si>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</si>
  <si>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</si>
  <si>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</si>
  <si>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</si>
  <si>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</si>
  <si>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</si>
  <si>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</si>
  <si>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</si>
  <si>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</si>
  <si>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</si>
  <si>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</si>
  <si>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</si>
  <si>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</si>
  <si>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</si>
  <si>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</si>
  <si>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</si>
  <si>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</si>
  <si>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</si>
  <si>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</si>
  <si>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</si>
  <si>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</si>
  <si>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</si>
  <si>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</si>
  <si>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</si>
  <si>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</si>
  <si>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</si>
  <si>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</si>
  <si>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</si>
  <si>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</si>
  <si>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</si>
  <si>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</si>
  <si>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</si>
  <si>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</si>
  <si>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</si>
  <si>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</si>
  <si>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</si>
  <si>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</si>
  <si>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</si>
  <si>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</si>
  <si>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</si>
  <si>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</si>
  <si>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</si>
  <si>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</si>
  <si>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</si>
  <si>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</si>
  <si>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</si>
  <si>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</si>
  <si>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</si>
  <si>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</si>
  <si>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</si>
  <si>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</si>
  <si>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</si>
  <si>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</si>
  <si>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</si>
  <si>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</si>
  <si>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</si>
  <si>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</si>
  <si>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</si>
  <si>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</si>
  <si>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</si>
  <si>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</si>
  <si>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</si>
  <si>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</si>
  <si>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</si>
  <si>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</si>
  <si>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</si>
  <si>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</si>
  <si>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</si>
  <si>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</si>
  <si>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</si>
  <si>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</si>
  <si>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</si>
  <si>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</si>
  <si>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</si>
  <si>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</si>
  <si>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</si>
  <si>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</si>
  <si>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</si>
  <si>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</si>
  <si>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</si>
  <si>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</si>
  <si>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</si>
  <si>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</si>
  <si>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</si>
  <si>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</si>
  <si>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</si>
  <si>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</si>
  <si>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</si>
  <si>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</si>
  <si>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</si>
  <si>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</si>
  <si>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</si>
  <si>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</si>
  <si>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</si>
  <si>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</si>
  <si>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</si>
  <si>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</si>
  <si>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</si>
  <si>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</si>
  <si>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</si>
  <si>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</si>
  <si>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</si>
  <si>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</si>
  <si>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</si>
  <si>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</si>
  <si>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</si>
  <si>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</si>
  <si>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</si>
  <si>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</si>
  <si>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</si>
  <si>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</si>
  <si>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</si>
  <si>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</si>
  <si>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</si>
  <si>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</si>
  <si>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</si>
  <si>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</si>
  <si>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</si>
  <si>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</si>
  <si>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</si>
  <si>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</si>
  <si>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</si>
  <si>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</si>
  <si>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</si>
  <si>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</si>
  <si>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</si>
  <si>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</si>
  <si>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</si>
  <si>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</si>
  <si>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</si>
  <si>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</si>
  <si>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</si>
  <si>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</si>
  <si>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</si>
  <si>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</si>
  <si>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</si>
  <si>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</si>
  <si>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</si>
  <si>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</si>
  <si>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</si>
  <si>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</si>
  <si>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</si>
  <si>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</si>
  <si>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</si>
  <si>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</si>
  <si>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</si>
  <si>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</si>
  <si>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</si>
  <si>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</si>
  <si>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</si>
  <si>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</si>
  <si>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</si>
  <si>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</si>
  <si>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</si>
  <si>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</si>
  <si>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</si>
  <si>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</si>
  <si>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</si>
  <si>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</si>
  <si>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</si>
  <si>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</si>
  <si>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</si>
  <si>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</si>
  <si>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</si>
  <si>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</si>
  <si>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</si>
  <si>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</si>
  <si>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</si>
  <si>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</si>
  <si>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</si>
  <si>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</si>
  <si>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</si>
  <si>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</si>
  <si>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</si>
  <si>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</si>
  <si>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</si>
  <si>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</si>
  <si>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</si>
  <si>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</si>
  <si>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</si>
  <si>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</si>
  <si>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</si>
  <si>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</si>
  <si>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</si>
  <si>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</si>
  <si>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</si>
  <si>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</si>
  <si>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</si>
  <si>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</si>
  <si>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</si>
  <si>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</si>
  <si>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</si>
  <si>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</si>
  <si>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</si>
  <si>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</si>
  <si>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</si>
  <si>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</si>
  <si>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</si>
  <si>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</si>
  <si>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</si>
  <si>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</si>
  <si>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</si>
  <si>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</si>
  <si>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</si>
  <si>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</si>
  <si>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</si>
  <si>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</si>
  <si>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</si>
  <si>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</si>
  <si>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</si>
  <si>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</si>
  <si>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</si>
  <si>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</si>
  <si>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</si>
  <si>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</si>
  <si>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</si>
  <si>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</si>
  <si>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</si>
  <si>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</si>
  <si>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</si>
  <si>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</si>
  <si>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</si>
  <si>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</si>
  <si>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</si>
  <si>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</si>
  <si>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</si>
  <si>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</si>
  <si>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</si>
  <si>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</si>
  <si>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</si>
  <si>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</si>
  <si>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</si>
  <si>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</si>
  <si>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</si>
  <si>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</si>
  <si>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</si>
  <si>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</si>
  <si>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</si>
  <si>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</si>
  <si>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</si>
  <si>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</si>
  <si>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</si>
  <si>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</si>
  <si>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</si>
  <si>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</si>
  <si>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</si>
  <si>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</si>
  <si>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</si>
  <si>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</si>
  <si>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</si>
  <si>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</si>
  <si>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</si>
  <si>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</si>
  <si>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</si>
  <si>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</si>
  <si>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</si>
  <si>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</si>
  <si>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</si>
  <si>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</si>
  <si>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</si>
  <si>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</si>
  <si>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</si>
  <si>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</si>
  <si>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</si>
  <si>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</si>
  <si>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</si>
  <si>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</si>
  <si>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</si>
  <si>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</si>
  <si>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</si>
  <si>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</si>
  <si>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</si>
  <si>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</si>
  <si>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</si>
  <si>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</si>
  <si>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</si>
  <si>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</si>
  <si>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</si>
  <si>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</si>
  <si>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</si>
  <si>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</si>
  <si>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</si>
  <si>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</si>
  <si>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</si>
  <si>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</si>
  <si>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</si>
  <si>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</si>
  <si>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</si>
  <si>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</si>
  <si>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</si>
  <si>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</si>
  <si>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</si>
  <si>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</si>
  <si>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</si>
  <si>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</si>
  <si>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</si>
  <si>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</si>
  <si>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</si>
  <si>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</si>
  <si>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</si>
  <si>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</si>
  <si>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</si>
  <si>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</si>
  <si>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</si>
  <si>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</si>
  <si>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</si>
  <si>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</si>
  <si>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</si>
  <si>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</si>
  <si>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</si>
  <si>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</si>
  <si>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</si>
  <si>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</si>
  <si>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</si>
  <si>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</si>
  <si>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</si>
  <si>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</si>
  <si>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</si>
  <si>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</si>
  <si>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</si>
  <si>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</si>
  <si>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</si>
  <si>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</si>
  <si>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</si>
  <si>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</si>
  <si>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</si>
  <si>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</si>
  <si>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</si>
  <si>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</si>
  <si>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</si>
  <si>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</si>
  <si>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</si>
  <si>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</si>
  <si>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</si>
  <si>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</si>
  <si>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</si>
  <si>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</si>
  <si>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</si>
  <si>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</si>
  <si>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</si>
  <si>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</si>
  <si>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</si>
  <si>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</si>
  <si>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</si>
  <si>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</si>
  <si>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</si>
  <si>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</si>
  <si>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</si>
  <si>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</si>
  <si>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</si>
  <si>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</si>
  <si>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</si>
  <si>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</si>
  <si>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</si>
  <si>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</si>
  <si>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</si>
  <si>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</si>
  <si>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</si>
  <si>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</si>
  <si>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</si>
  <si>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</si>
  <si>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</si>
  <si>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</si>
  <si>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</si>
  <si>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</si>
  <si>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</si>
  <si>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</si>
  <si>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</si>
  <si>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</si>
  <si>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</si>
  <si>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</si>
  <si>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</si>
  <si>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</si>
  <si>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</si>
  <si>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</si>
  <si>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</si>
  <si>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</si>
  <si>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</si>
  <si>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</si>
  <si>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</si>
  <si>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</si>
  <si>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</si>
  <si>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</si>
  <si>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</si>
  <si>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</si>
  <si>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</si>
  <si>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</si>
  <si>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</si>
  <si>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</si>
  <si>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</si>
  <si>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</si>
  <si>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</si>
  <si>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</si>
  <si>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</si>
  <si>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</si>
  <si>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</si>
  <si>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</si>
  <si>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</si>
  <si>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</si>
  <si>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</si>
  <si>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</si>
  <si>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</si>
  <si>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</si>
  <si>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</si>
  <si>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</si>
  <si>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</si>
  <si>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</si>
  <si>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</si>
  <si>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</si>
  <si>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</si>
  <si>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</si>
  <si>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</si>
  <si>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</si>
  <si>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</si>
  <si>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</si>
  <si>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</si>
  <si>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</si>
  <si>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</si>
  <si>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</si>
  <si>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</si>
  <si>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</si>
  <si>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</si>
  <si>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</si>
  <si>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</si>
  <si>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</si>
  <si>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</si>
  <si>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</si>
  <si>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</si>
  <si>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</si>
  <si>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</si>
  <si>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</si>
  <si>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</si>
  <si>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</si>
  <si>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</si>
  <si>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</si>
  <si>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</si>
  <si>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</si>
  <si>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</si>
  <si>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</si>
  <si>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</si>
  <si>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</si>
  <si>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</si>
  <si>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</si>
  <si>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</si>
  <si>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</si>
  <si>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</si>
  <si>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</si>
  <si>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</si>
  <si>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</si>
  <si>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</si>
  <si>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</si>
  <si>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</si>
  <si>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</si>
  <si>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</si>
  <si>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</si>
  <si>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</si>
  <si>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</si>
  <si>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</si>
  <si>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</si>
  <si>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</si>
  <si>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</si>
  <si>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</si>
  <si>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</si>
  <si>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</si>
  <si>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</si>
  <si>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</si>
  <si>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</si>
  <si>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</si>
  <si>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</si>
  <si>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</si>
  <si>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</si>
  <si>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</si>
  <si>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</si>
  <si>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</si>
  <si>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通し番号:</t>
    <rPh sb="0" eb="1">
      <t>トオ</t>
    </rPh>
    <rPh sb="2" eb="4">
      <t>バンゴウ</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</si>
  <si>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</si>
  <si>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</si>
  <si>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</si>
  <si>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</si>
  <si>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</si>
  <si>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</si>
  <si>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</si>
  <si>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</si>
  <si>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</si>
  <si>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</si>
  <si>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</si>
  <si>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</si>
  <si>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</si>
  <si>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</si>
  <si>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</si>
  <si>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</si>
  <si>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その際、サインとして、担当が何も入力することなく、返信させていただきます。</t>
    <rPh sb="2" eb="3">
      <t>サイ</t>
    </rPh>
    <rPh sb="11" eb="13">
      <t>タントウ</t>
    </rPh>
    <rPh sb="14" eb="15">
      <t>ナニ</t>
    </rPh>
    <rPh sb="16" eb="18">
      <t>ニュウリョク</t>
    </rPh>
    <rPh sb="25" eb="27">
      <t>ヘンシン</t>
    </rPh>
    <phoneticPr fontId="1"/>
  </si>
  <si>
    <t>返信には数日（最長１週間）頂戴します。あらかじめご了承ください。</t>
    <rPh sb="0" eb="2">
      <t>ヘンシン</t>
    </rPh>
    <rPh sb="4" eb="6">
      <t>スウジツ</t>
    </rPh>
    <rPh sb="7" eb="9">
      <t>サイチョウ</t>
    </rPh>
    <rPh sb="10" eb="12">
      <t>シュウカン</t>
    </rPh>
    <rPh sb="13" eb="15">
      <t>チョウダイ</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</si>
  <si>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</si>
  <si>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</si>
  <si>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</si>
  <si>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</si>
  <si>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</si>
  <si>
    <t>（担当：総社市立総社西中学校　神山）</t>
    <rPh sb="1" eb="3">
      <t>タントウ</t>
    </rPh>
    <rPh sb="4" eb="7">
      <t>ソウジャシ</t>
    </rPh>
    <rPh sb="7" eb="8">
      <t>リツ</t>
    </rPh>
    <rPh sb="8" eb="10">
      <t>ソウジャ</t>
    </rPh>
    <rPh sb="10" eb="11">
      <t>ニシ</t>
    </rPh>
    <rPh sb="11" eb="14">
      <t>チュウガッコウ</t>
    </rPh>
    <rPh sb="15" eb="17">
      <t>カミヤマ</t>
    </rPh>
    <phoneticPr fontId="1"/>
  </si>
  <si>
    <t>山南</t>
    <rPh sb="0" eb="2">
      <t>サンナン</t>
    </rPh>
    <phoneticPr fontId="1"/>
  </si>
  <si>
    <t>学園</t>
    <rPh sb="0" eb="2">
      <t>ガクエン</t>
    </rPh>
    <phoneticPr fontId="1"/>
  </si>
  <si>
    <t>岡山県中学校秋季卓球大会申込書</t>
    <rPh sb="0" eb="3">
      <t>オカヤマケン</t>
    </rPh>
    <rPh sb="3" eb="6">
      <t>チュウガッコウ</t>
    </rPh>
    <rPh sb="6" eb="8">
      <t>シュウキ</t>
    </rPh>
    <rPh sb="8" eb="10">
      <t>タッキュウ</t>
    </rPh>
    <rPh sb="10" eb="12">
      <t>タイカイ</t>
    </rPh>
    <rPh sb="12" eb="1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</si>
</sst>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5">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49">
    <xf numFmtId="0" fontId="0" fillId="0" borderId="0" xfId="0">
      <alignment vertical="center"/>
    </xf>
    <xf numFmtId="0" fontId="0" fillId="0" borderId="0" xfId="0" applyAlignment="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pplyProtection="1">
      <alignment vertical="center" shrinkToFit="1"/>
    </xf>
    <xf numFmtId="0" fontId="0" fillId="0" borderId="0" xfId="0" applyAlignment="1">
      <alignment vertical="center" wrapText="1"/>
    </xf>
    <xf numFmtId="0" fontId="5" fillId="0" borderId="22" xfId="0" applyFont="1" applyBorder="1" applyAlignment="1" applyProtection="1">
      <alignment vertical="center" shrinkToFit="1"/>
    </xf>
    <xf numFmtId="0" fontId="5" fillId="0" borderId="21" xfId="0" applyFont="1" applyBorder="1" applyAlignment="1" applyProtection="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pplyProtection="1">
      <alignment vertical="center" shrinkToFit="1"/>
    </xf>
    <xf numFmtId="0" fontId="0" fillId="2" borderId="2"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pplyProtection="1">
      <alignment horizontal="center" vertical="center" shrinkToFit="1"/>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5" fillId="2" borderId="0"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distributed" vertical="center"/>
    </xf>
    <xf numFmtId="0" fontId="2" fillId="2" borderId="29" xfId="0" applyFont="1" applyFill="1" applyBorder="1" applyAlignment="1" applyProtection="1">
      <alignment horizontal="center" vertical="center"/>
    </xf>
    <xf numFmtId="0" fontId="0" fillId="2" borderId="0" xfId="0" applyFill="1" applyAlignment="1" applyProtection="1">
      <alignment vertical="center" wrapText="1" shrinkToFi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distributed" vertical="center"/>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0" fillId="2" borderId="0" xfId="0" applyFill="1" applyAlignment="1" applyProtection="1">
      <alignment horizontal="right" vertical="center" shrinkToFit="1"/>
    </xf>
    <xf numFmtId="0" fontId="4" fillId="2" borderId="0" xfId="0" applyFont="1" applyFill="1" applyAlignment="1" applyProtection="1">
      <alignment horizontal="distributed" vertical="center" shrinkToFit="1"/>
    </xf>
    <xf numFmtId="0" fontId="0" fillId="2" borderId="65" xfId="0"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1" xfId="0" applyFill="1" applyBorder="1" applyAlignment="1" applyProtection="1">
      <alignment vertical="center" shrinkToFit="1"/>
    </xf>
    <xf numFmtId="0" fontId="0" fillId="2" borderId="3"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0" fontId="0" fillId="2" borderId="0" xfId="0" applyFill="1" applyBorder="1" applyAlignment="1" applyProtection="1">
      <alignment vertical="center" shrinkToFit="1"/>
    </xf>
    <xf numFmtId="0" fontId="4" fillId="2" borderId="0" xfId="0" applyFont="1" applyFill="1" applyBorder="1" applyAlignment="1" applyProtection="1">
      <alignment vertical="center" shrinkToFit="1"/>
    </xf>
    <xf numFmtId="0" fontId="0" fillId="2" borderId="0" xfId="0" applyFill="1" applyBorder="1" applyAlignment="1" applyProtection="1">
      <alignment horizontal="right" vertical="center" shrinkToFit="1"/>
    </xf>
    <xf numFmtId="0" fontId="4" fillId="2" borderId="0" xfId="0" applyFont="1" applyFill="1" applyBorder="1" applyAlignment="1" applyProtection="1">
      <alignment horizontal="distributed" vertical="center" shrinkToFit="1"/>
    </xf>
    <xf numFmtId="0" fontId="5" fillId="2" borderId="0" xfId="0" applyFont="1" applyFill="1" applyAlignment="1" applyProtection="1">
      <alignment horizontal="left" vertical="center" wrapText="1"/>
    </xf>
    <xf numFmtId="0" fontId="0" fillId="2" borderId="0" xfId="0" applyFill="1" applyAlignment="1" applyProtection="1">
      <alignment horizontal="distributed" vertical="center" shrinkToFit="1"/>
    </xf>
    <xf numFmtId="0" fontId="5" fillId="2" borderId="0" xfId="0" applyFont="1" applyFill="1" applyAlignment="1" applyProtection="1">
      <alignment horizontal="center" vertical="center" shrinkToFit="1"/>
    </xf>
    <xf numFmtId="0" fontId="7" fillId="2" borderId="0" xfId="0" applyFont="1" applyFill="1" applyAlignment="1" applyProtection="1">
      <alignment horizontal="left" vertical="center" wrapText="1"/>
    </xf>
    <xf numFmtId="0" fontId="2" fillId="2" borderId="30" xfId="0" applyFont="1" applyFill="1" applyBorder="1" applyAlignment="1" applyProtection="1">
      <alignment horizontal="center" vertical="center"/>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2" fillId="2" borderId="30"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27" xfId="0" applyFont="1" applyFill="1" applyBorder="1" applyAlignment="1" applyProtection="1">
      <alignment vertical="center"/>
    </xf>
    <xf numFmtId="0" fontId="0" fillId="0" borderId="0" xfId="0" applyAlignment="1" applyProtection="1">
      <alignment horizontal="left" vertical="center" wrapText="1" shrinkToFit="1"/>
      <protection locked="0"/>
    </xf>
    <xf numFmtId="0" fontId="5" fillId="2" borderId="0" xfId="0" applyFont="1" applyFill="1" applyAlignment="1" applyProtection="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0" fillId="34" borderId="0" xfId="0" applyFill="1" applyAlignment="1" applyProtection="1">
      <alignment horizontal="left" vertical="center" wrapText="1"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2" borderId="61" xfId="0" applyFont="1" applyFill="1" applyBorder="1" applyAlignment="1" applyProtection="1">
      <alignment horizontal="left" vertical="center" shrinkToFit="1"/>
    </xf>
    <xf numFmtId="0" fontId="5" fillId="2" borderId="62" xfId="0" applyFont="1" applyFill="1" applyBorder="1" applyAlignment="1" applyProtection="1">
      <alignment horizontal="left" vertical="center" shrinkToFit="1"/>
    </xf>
    <xf numFmtId="0" fontId="5" fillId="2" borderId="63" xfId="0" applyFont="1" applyFill="1" applyBorder="1" applyAlignment="1" applyProtection="1">
      <alignment horizontal="left" vertical="center" shrinkToFit="1"/>
    </xf>
    <xf numFmtId="0" fontId="5" fillId="0" borderId="20"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2" borderId="24" xfId="0" applyFont="1" applyFill="1" applyBorder="1" applyAlignment="1" applyProtection="1">
      <alignment horizontal="left" vertical="center" shrinkToFit="1"/>
    </xf>
    <xf numFmtId="0" fontId="5" fillId="2" borderId="21" xfId="0" applyFont="1" applyFill="1" applyBorder="1" applyAlignment="1" applyProtection="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wrapText="1"/>
    </xf>
    <xf numFmtId="0" fontId="5" fillId="0" borderId="1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5" fillId="0" borderId="23" xfId="0" applyFont="1" applyBorder="1" applyAlignment="1" applyProtection="1">
      <alignment horizontal="center" vertical="center" shrinkToFit="1"/>
    </xf>
    <xf numFmtId="0" fontId="5" fillId="0" borderId="0" xfId="0" applyFont="1" applyAlignment="1" applyProtection="1">
      <alignment horizontal="right" vertical="center" shrinkToFit="1"/>
    </xf>
    <xf numFmtId="0" fontId="5" fillId="0" borderId="24" xfId="0" applyFont="1" applyBorder="1" applyAlignment="1" applyProtection="1">
      <alignment horizontal="left" vertical="center" shrinkToFit="1"/>
    </xf>
    <xf numFmtId="0" fontId="5" fillId="0" borderId="21" xfId="0" applyFont="1" applyBorder="1" applyAlignment="1" applyProtection="1">
      <alignment horizontal="left"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BEE160D3-0919-4C02-9725-D685C8E528EE}"/>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2D7240D6-5D89-49D8-9054-28DF3DF52C56}"/>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31</xdr:row>
      <xdr:rowOff>53788</xdr:rowOff>
    </xdr:to>
    <xdr:sp macro="" textlink="">
      <xdr:nvSpPr>
        <xdr:cNvPr id="8" name="テキスト ボックス 7">
          <a:extLst>
            <a:ext uri="{FF2B5EF4-FFF2-40B4-BE49-F238E27FC236}">
              <a16:creationId xmlns:a16="http://schemas.microsoft.com/office/drawing/2014/main" id="{51C3F744-2356-4C03-ACB2-A6C909094091}"/>
            </a:ext>
          </a:extLst>
        </xdr:cNvPr>
        <xdr:cNvSpPr txBox="1"/>
      </xdr:nvSpPr>
      <xdr:spPr>
        <a:xfrm>
          <a:off x="788894" y="6185644"/>
          <a:ext cx="5351930" cy="115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団体戦に出場する選手も</a:t>
          </a:r>
          <a:r>
            <a:rPr kumimoji="1" lang="en-US" altLang="ja-JP" sz="2400"/>
            <a:t>【</a:t>
          </a:r>
          <a:r>
            <a:rPr kumimoji="1" lang="ja-JP" altLang="en-US" sz="2400"/>
            <a:t>個人戦</a:t>
          </a:r>
          <a:r>
            <a:rPr kumimoji="1" lang="en-US" altLang="ja-JP" sz="2400"/>
            <a:t>】</a:t>
          </a:r>
          <a:r>
            <a:rPr kumimoji="1" lang="ja-JP" altLang="en-US" sz="24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89F369EA-FF21-486B-B5CF-E1C044A1C77B}"/>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ACEAFDDE-79D7-47A7-867D-B88C5FCCE9FB}"/>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2492AD22-77AF-4F06-B0C1-461DA3D2128F}"/>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A71A5612-D2DC-46FC-8B67-9A3956827916}"/>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C49A8D96-872D-4F23-841D-12847CC40F66}"/>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9395A693-F9A2-427D-BFA1-4892751D980F}"/>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9B310EDE-73F1-40CB-986F-000C378C6B85}"/>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B0AF06C3-DAFF-4F6E-AB83-607B983686AC}"/>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F3B940EA-187F-4707-82A7-3BE6F1451BF9}"/>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2</xdr:col>
      <xdr:colOff>17929</xdr:colOff>
      <xdr:row>30</xdr:row>
      <xdr:rowOff>143436</xdr:rowOff>
    </xdr:from>
    <xdr:to>
      <xdr:col>19</xdr:col>
      <xdr:colOff>35859</xdr:colOff>
      <xdr:row>39</xdr:row>
      <xdr:rowOff>206189</xdr:rowOff>
    </xdr:to>
    <xdr:sp macro="" textlink="">
      <xdr:nvSpPr>
        <xdr:cNvPr id="29" name="テキスト ボックス 28">
          <a:extLst>
            <a:ext uri="{FF2B5EF4-FFF2-40B4-BE49-F238E27FC236}">
              <a16:creationId xmlns:a16="http://schemas.microsoft.com/office/drawing/2014/main" id="{624E6EED-E30E-42CE-8606-E44A0E492DC4}"/>
            </a:ext>
          </a:extLst>
        </xdr:cNvPr>
        <xdr:cNvSpPr txBox="1"/>
      </xdr:nvSpPr>
      <xdr:spPr>
        <a:xfrm>
          <a:off x="663388" y="7198660"/>
          <a:ext cx="5504330" cy="21604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印刷の都合上、外字は表示できません。生徒に事前に確認の上、入力をお願いします。</a:t>
          </a:r>
          <a:endParaRPr kumimoji="1" lang="en-US" altLang="ja-JP" sz="2200"/>
        </a:p>
        <a:p>
          <a:r>
            <a:rPr kumimoji="1" lang="ja-JP" altLang="en-US" sz="2200"/>
            <a:t>例：土＋口の「よし」は表示できないので、吉と入力</a:t>
          </a:r>
          <a:endParaRPr kumimoji="1" lang="en-US" altLang="ja-JP" sz="22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38CE7E2F-E431-4F18-855E-B7A0A3122A71}"/>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D2BF04C5-52AA-4710-8A43-7FE4C8E71FF3}"/>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188260</xdr:colOff>
      <xdr:row>23</xdr:row>
      <xdr:rowOff>80682</xdr:rowOff>
    </xdr:from>
    <xdr:to>
      <xdr:col>16</xdr:col>
      <xdr:colOff>295835</xdr:colOff>
      <xdr:row>25</xdr:row>
      <xdr:rowOff>197223</xdr:rowOff>
    </xdr:to>
    <xdr:sp macro="" textlink="">
      <xdr:nvSpPr>
        <xdr:cNvPr id="5" name="テキスト ボックス 4">
          <a:extLst>
            <a:ext uri="{FF2B5EF4-FFF2-40B4-BE49-F238E27FC236}">
              <a16:creationId xmlns:a16="http://schemas.microsoft.com/office/drawing/2014/main" id="{58BA9795-101A-4E06-9A1E-7B913B285F9A}"/>
            </a:ext>
          </a:extLst>
        </xdr:cNvPr>
        <xdr:cNvSpPr txBox="1"/>
      </xdr:nvSpPr>
      <xdr:spPr>
        <a:xfrm>
          <a:off x="2770095" y="5504329"/>
          <a:ext cx="2689411"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名字と名前の間には全角スペースを１つお願いします。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tabSelected="1" view="pageBreakPreview" zoomScale="85" zoomScaleNormal="100" zoomScaleSheetLayoutView="85" workbookViewId="0">
      <selection activeCell="L23" sqref="L23"/>
    </sheetView>
  </sheetViews>
  <sheetFormatPr defaultColWidth="8.75" defaultRowHeight="18"/>
  <cols>
    <col min="1" max="21" width="4.25" style="4" customWidth="1"/>
    <col min="22" max="22" width="4.25" style="21" customWidth="1"/>
    <col min="23" max="39" width="5.33203125" style="21" customWidth="1"/>
    <col min="40" max="43" width="8.75" style="38"/>
    <col min="44" max="16384" width="8.75" style="4"/>
  </cols>
  <sheetData>
    <row r="1" spans="1:39" ht="18.5" thickBot="1"/>
    <row r="2" spans="1:39" ht="18.5" thickBot="1">
      <c r="A2" s="128" t="s">
        <v>761</v>
      </c>
      <c r="B2" s="128"/>
      <c r="C2" s="129"/>
      <c r="D2" s="130">
        <v>200</v>
      </c>
      <c r="E2" s="131"/>
    </row>
    <row r="3" spans="1:39" ht="35.5" customHeight="1">
      <c r="A3" s="132" t="s">
        <v>788</v>
      </c>
      <c r="B3" s="132"/>
      <c r="C3" s="132"/>
      <c r="D3" s="132"/>
      <c r="E3" s="132"/>
      <c r="F3" s="132"/>
      <c r="G3" s="132"/>
      <c r="H3" s="132"/>
      <c r="I3" s="132"/>
      <c r="J3" s="132"/>
      <c r="K3" s="132"/>
      <c r="L3" s="132"/>
      <c r="M3" s="132"/>
      <c r="N3" s="132"/>
      <c r="O3" s="132"/>
      <c r="P3" s="132"/>
      <c r="Q3" s="132"/>
      <c r="R3" s="132"/>
      <c r="S3" s="132"/>
      <c r="T3" s="132"/>
      <c r="U3" s="132"/>
      <c r="V3" s="39"/>
      <c r="W3" s="133" t="s">
        <v>41</v>
      </c>
      <c r="X3" s="133"/>
      <c r="Y3" s="133"/>
      <c r="Z3" s="133"/>
      <c r="AA3" s="133"/>
      <c r="AB3" s="133"/>
      <c r="AC3" s="133"/>
      <c r="AD3" s="133"/>
      <c r="AE3" s="133"/>
      <c r="AF3" s="133"/>
      <c r="AG3" s="133"/>
      <c r="AH3" s="133"/>
      <c r="AI3" s="133"/>
      <c r="AJ3" s="73"/>
      <c r="AK3" s="73"/>
    </row>
    <row r="4" spans="1:39" ht="10.5" customHeight="1" thickBot="1">
      <c r="B4" s="5"/>
      <c r="C4" s="5"/>
      <c r="D4" s="5"/>
      <c r="E4" s="5"/>
      <c r="F4" s="5"/>
      <c r="G4" s="5"/>
      <c r="H4" s="5"/>
      <c r="I4" s="5"/>
      <c r="J4" s="5"/>
      <c r="K4" s="5"/>
      <c r="L4" s="5"/>
      <c r="M4" s="5"/>
      <c r="N4" s="5"/>
      <c r="O4" s="5"/>
      <c r="P4" s="113" t="s">
        <v>769</v>
      </c>
      <c r="Q4" s="113"/>
      <c r="R4" s="113"/>
      <c r="S4" s="113"/>
      <c r="T4" s="113"/>
      <c r="U4" s="113"/>
      <c r="V4" s="40"/>
      <c r="W4" s="133"/>
      <c r="X4" s="133"/>
      <c r="Y4" s="133"/>
      <c r="Z4" s="133"/>
      <c r="AA4" s="133"/>
      <c r="AB4" s="133"/>
      <c r="AC4" s="133"/>
      <c r="AD4" s="133"/>
      <c r="AE4" s="133"/>
      <c r="AF4" s="133"/>
      <c r="AG4" s="133"/>
      <c r="AH4" s="133"/>
      <c r="AI4" s="133"/>
      <c r="AJ4" s="73"/>
      <c r="AK4" s="73"/>
    </row>
    <row r="5" spans="1:39" ht="21.75" customHeight="1">
      <c r="B5" s="5"/>
      <c r="C5" s="134" t="s">
        <v>0</v>
      </c>
      <c r="D5" s="135"/>
      <c r="E5" s="136" t="str">
        <f>VLOOKUP($D$2,学校名等リスト!$B$2:$I$191,2)</f>
        <v>岡山市立</v>
      </c>
      <c r="F5" s="137"/>
      <c r="G5" s="137"/>
      <c r="H5" s="137" t="str">
        <f>VLOOKUP($D$2,学校名等リスト!$B$2:$I$191,3)</f>
        <v>津山第一</v>
      </c>
      <c r="I5" s="137"/>
      <c r="J5" s="137"/>
      <c r="K5" s="137"/>
      <c r="L5" s="137"/>
      <c r="M5" s="138" t="str">
        <f>VLOOKUP($D$2,学校名等リスト!$B$2:$I$191,4)</f>
        <v>中学校</v>
      </c>
      <c r="N5" s="138"/>
      <c r="O5" s="139"/>
      <c r="P5" s="113"/>
      <c r="Q5" s="113"/>
      <c r="R5" s="113"/>
      <c r="S5" s="113"/>
      <c r="T5" s="113"/>
      <c r="U5" s="113"/>
      <c r="V5" s="41"/>
      <c r="W5" s="133"/>
      <c r="X5" s="133"/>
      <c r="Y5" s="133"/>
      <c r="Z5" s="133"/>
      <c r="AA5" s="133"/>
      <c r="AB5" s="133"/>
      <c r="AC5" s="133"/>
      <c r="AD5" s="133"/>
      <c r="AE5" s="133"/>
      <c r="AF5" s="133"/>
      <c r="AG5" s="133"/>
      <c r="AH5" s="133"/>
      <c r="AI5" s="133"/>
      <c r="AJ5" s="73"/>
      <c r="AK5" s="73"/>
    </row>
    <row r="6" spans="1:39" ht="21.75" customHeight="1">
      <c r="B6" s="5"/>
      <c r="C6" s="118" t="s">
        <v>1</v>
      </c>
      <c r="D6" s="119"/>
      <c r="E6" s="140" t="str">
        <f>VLOOKUP($D$2,学校名等リスト!$B$2:$I$191,8)</f>
        <v>備前美作</v>
      </c>
      <c r="F6" s="140"/>
      <c r="G6" s="2" t="s">
        <v>2</v>
      </c>
      <c r="H6" s="2"/>
      <c r="I6" s="2"/>
      <c r="J6" s="2"/>
      <c r="K6" s="2"/>
      <c r="L6" s="2"/>
      <c r="M6" s="2"/>
      <c r="N6" s="2"/>
      <c r="O6" s="3"/>
      <c r="P6" s="113"/>
      <c r="Q6" s="113"/>
      <c r="R6" s="113"/>
      <c r="S6" s="113"/>
      <c r="T6" s="113"/>
      <c r="U6" s="113"/>
      <c r="V6" s="41"/>
      <c r="W6" s="133"/>
      <c r="X6" s="133"/>
      <c r="Y6" s="133"/>
      <c r="Z6" s="133"/>
      <c r="AA6" s="133"/>
      <c r="AB6" s="133"/>
      <c r="AC6" s="133"/>
      <c r="AD6" s="133"/>
      <c r="AE6" s="133"/>
      <c r="AF6" s="133"/>
      <c r="AG6" s="133"/>
      <c r="AH6" s="133"/>
      <c r="AI6" s="133"/>
      <c r="AJ6" s="73"/>
      <c r="AK6" s="73"/>
    </row>
    <row r="7" spans="1:39" ht="21.75" customHeight="1">
      <c r="B7" s="5"/>
      <c r="C7" s="118" t="s">
        <v>3</v>
      </c>
      <c r="D7" s="119"/>
      <c r="E7" s="120" t="str">
        <f>"〒"&amp;VLOOKUP($D$2,学校名等リスト!$B$2:$I$191,5)&amp;"　"&amp;VLOOKUP($D$2,学校名等リスト!$B$2:$I$191,6)</f>
        <v>〒712-3456　倉敷市玉野123-456</v>
      </c>
      <c r="F7" s="121"/>
      <c r="G7" s="121"/>
      <c r="H7" s="121"/>
      <c r="I7" s="121"/>
      <c r="J7" s="121"/>
      <c r="K7" s="121"/>
      <c r="L7" s="121"/>
      <c r="M7" s="121"/>
      <c r="N7" s="121"/>
      <c r="O7" s="122"/>
      <c r="P7" s="113"/>
      <c r="Q7" s="113"/>
      <c r="R7" s="113"/>
      <c r="S7" s="113"/>
      <c r="T7" s="113"/>
      <c r="U7" s="113"/>
      <c r="V7" s="42"/>
      <c r="W7" s="133"/>
      <c r="X7" s="133"/>
      <c r="Y7" s="133"/>
      <c r="Z7" s="133"/>
      <c r="AA7" s="133"/>
      <c r="AB7" s="133"/>
      <c r="AC7" s="133"/>
      <c r="AD7" s="133"/>
      <c r="AE7" s="133"/>
      <c r="AF7" s="133"/>
      <c r="AG7" s="133"/>
      <c r="AH7" s="133"/>
      <c r="AI7" s="133"/>
      <c r="AJ7" s="73"/>
      <c r="AK7" s="73"/>
    </row>
    <row r="8" spans="1:39" ht="21.75" customHeight="1" thickBot="1">
      <c r="B8" s="5"/>
      <c r="C8" s="123" t="s">
        <v>4</v>
      </c>
      <c r="D8" s="124"/>
      <c r="E8" s="125" t="str">
        <f>VLOOKUP($D$2,学校名等リスト!$B$2:$I$191,7)</f>
        <v>(086)999-9999</v>
      </c>
      <c r="F8" s="126"/>
      <c r="G8" s="126"/>
      <c r="H8" s="126"/>
      <c r="I8" s="126"/>
      <c r="J8" s="126"/>
      <c r="K8" s="126"/>
      <c r="L8" s="24"/>
      <c r="M8" s="24"/>
      <c r="N8" s="24"/>
      <c r="O8" s="23"/>
      <c r="P8" s="113"/>
      <c r="Q8" s="113"/>
      <c r="R8" s="113"/>
      <c r="S8" s="113"/>
      <c r="T8" s="113"/>
      <c r="U8" s="113"/>
      <c r="V8" s="42"/>
      <c r="W8" s="133"/>
      <c r="X8" s="133"/>
      <c r="Y8" s="133"/>
      <c r="Z8" s="133"/>
      <c r="AA8" s="133"/>
      <c r="AB8" s="133"/>
      <c r="AC8" s="133"/>
      <c r="AD8" s="133"/>
      <c r="AE8" s="133"/>
      <c r="AF8" s="133"/>
      <c r="AG8" s="133"/>
      <c r="AH8" s="133"/>
      <c r="AI8" s="133"/>
      <c r="AJ8" s="73"/>
      <c r="AK8" s="73"/>
    </row>
    <row r="9" spans="1:39" ht="6.75" customHeight="1">
      <c r="B9" s="5"/>
      <c r="C9" s="5"/>
      <c r="D9" s="5"/>
      <c r="E9" s="5"/>
      <c r="F9" s="5"/>
      <c r="G9" s="5"/>
      <c r="H9" s="5"/>
      <c r="I9" s="5"/>
      <c r="J9" s="5"/>
      <c r="K9" s="5"/>
      <c r="L9" s="5"/>
      <c r="M9" s="5"/>
      <c r="N9" s="5"/>
      <c r="O9" s="5"/>
      <c r="P9" s="113"/>
      <c r="Q9" s="113"/>
      <c r="R9" s="113"/>
      <c r="S9" s="113"/>
      <c r="T9" s="113"/>
      <c r="U9" s="113"/>
      <c r="V9" s="40"/>
    </row>
    <row r="10" spans="1:39" ht="18.649999999999999" customHeight="1" thickBot="1">
      <c r="A10" s="98" t="s">
        <v>39</v>
      </c>
      <c r="B10" s="98"/>
      <c r="C10" s="127" t="s">
        <v>19</v>
      </c>
      <c r="D10" s="127"/>
      <c r="E10" s="8"/>
      <c r="F10" s="9" t="s">
        <v>5</v>
      </c>
      <c r="G10" s="9"/>
      <c r="H10" s="127" t="s">
        <v>19</v>
      </c>
      <c r="I10" s="127"/>
      <c r="J10" s="8"/>
      <c r="K10" s="9" t="s">
        <v>5</v>
      </c>
      <c r="O10" s="9"/>
      <c r="P10" s="113"/>
      <c r="Q10" s="113"/>
      <c r="R10" s="113"/>
      <c r="S10" s="113"/>
      <c r="T10" s="113"/>
      <c r="U10" s="113"/>
      <c r="V10" s="43"/>
      <c r="X10" s="44" t="s">
        <v>24</v>
      </c>
      <c r="Y10" s="44" t="str">
        <f>IF(E10="","",E10)</f>
        <v/>
      </c>
      <c r="Z10" s="44"/>
      <c r="AA10" s="44"/>
      <c r="AB10" s="44" t="str">
        <f>IF(J10="","",J10)</f>
        <v/>
      </c>
      <c r="AC10" s="44"/>
      <c r="AD10" s="44"/>
      <c r="AE10" s="44"/>
      <c r="AF10" s="44"/>
      <c r="AG10" s="44"/>
      <c r="AH10" s="44"/>
      <c r="AI10" s="44"/>
      <c r="AJ10" s="44"/>
      <c r="AK10" s="44"/>
      <c r="AL10" s="44"/>
      <c r="AM10" s="44"/>
    </row>
    <row r="11" spans="1:39" ht="18.5" thickBot="1">
      <c r="B11" s="5"/>
      <c r="C11" s="10" t="s">
        <v>25</v>
      </c>
      <c r="D11" s="108" t="s">
        <v>6</v>
      </c>
      <c r="E11" s="109"/>
      <c r="F11" s="110"/>
      <c r="G11" s="11" t="s">
        <v>7</v>
      </c>
      <c r="H11" s="10" t="s">
        <v>25</v>
      </c>
      <c r="I11" s="108" t="s">
        <v>6</v>
      </c>
      <c r="J11" s="109"/>
      <c r="K11" s="110"/>
      <c r="L11" s="11" t="s">
        <v>7</v>
      </c>
      <c r="N11" s="6"/>
      <c r="O11" s="12"/>
      <c r="P11" s="113"/>
      <c r="Q11" s="113"/>
      <c r="R11" s="113"/>
      <c r="S11" s="113"/>
      <c r="T11" s="113"/>
      <c r="U11" s="113"/>
      <c r="V11" s="45"/>
      <c r="X11" s="46" t="str">
        <f>$E$6</f>
        <v>備前美作</v>
      </c>
      <c r="Y11" s="111" t="str">
        <f>IF(D14="","",$H$5)</f>
        <v/>
      </c>
      <c r="Z11" s="112"/>
      <c r="AA11" s="46" t="str">
        <f>$E$6</f>
        <v>備前美作</v>
      </c>
      <c r="AB11" s="111" t="str">
        <f>IF(I14="","",$H$5)</f>
        <v/>
      </c>
      <c r="AC11" s="112"/>
      <c r="AD11" s="44"/>
      <c r="AE11" s="44"/>
      <c r="AF11" s="44"/>
      <c r="AG11" s="44"/>
      <c r="AH11" s="44"/>
      <c r="AI11" s="44"/>
      <c r="AJ11" s="44"/>
      <c r="AK11" s="44"/>
      <c r="AL11" s="44"/>
      <c r="AM11" s="44"/>
    </row>
    <row r="12" spans="1:39" ht="18.5" thickTop="1">
      <c r="B12" s="5"/>
      <c r="C12" s="13" t="s">
        <v>8</v>
      </c>
      <c r="D12" s="114"/>
      <c r="E12" s="115"/>
      <c r="F12" s="116"/>
      <c r="G12" s="14"/>
      <c r="H12" s="13" t="s">
        <v>8</v>
      </c>
      <c r="I12" s="114"/>
      <c r="J12" s="115"/>
      <c r="K12" s="116"/>
      <c r="L12" s="14"/>
      <c r="N12" s="6"/>
      <c r="O12" s="12"/>
      <c r="P12" s="113"/>
      <c r="Q12" s="113"/>
      <c r="R12" s="113"/>
      <c r="S12" s="113"/>
      <c r="T12" s="113"/>
      <c r="U12" s="113"/>
      <c r="V12" s="45"/>
      <c r="X12" s="47" t="s">
        <v>23</v>
      </c>
      <c r="Y12" s="48" t="str">
        <f>IF(D12="","",D12)</f>
        <v/>
      </c>
      <c r="Z12" s="117" t="s">
        <v>7</v>
      </c>
      <c r="AA12" s="47" t="s">
        <v>20</v>
      </c>
      <c r="AB12" s="48" t="str">
        <f>IF(I12="","",I12)</f>
        <v/>
      </c>
      <c r="AC12" s="117" t="s">
        <v>21</v>
      </c>
      <c r="AD12" s="44"/>
      <c r="AE12" s="44"/>
      <c r="AF12" s="44"/>
      <c r="AG12" s="44"/>
      <c r="AH12" s="44"/>
      <c r="AI12" s="44"/>
      <c r="AJ12" s="44"/>
      <c r="AK12" s="44"/>
      <c r="AL12" s="44"/>
      <c r="AM12" s="44"/>
    </row>
    <row r="13" spans="1:39">
      <c r="B13" s="5"/>
      <c r="C13" s="16" t="s">
        <v>9</v>
      </c>
      <c r="D13" s="101"/>
      <c r="E13" s="102"/>
      <c r="F13" s="103"/>
      <c r="G13" s="17"/>
      <c r="H13" s="16" t="s">
        <v>9</v>
      </c>
      <c r="I13" s="101"/>
      <c r="J13" s="102"/>
      <c r="K13" s="103"/>
      <c r="L13" s="17"/>
      <c r="N13" s="6"/>
      <c r="O13" s="12"/>
      <c r="P13" s="113"/>
      <c r="Q13" s="113"/>
      <c r="R13" s="113"/>
      <c r="S13" s="113"/>
      <c r="T13" s="113"/>
      <c r="U13" s="113"/>
      <c r="V13" s="45"/>
      <c r="X13" s="49" t="s">
        <v>9</v>
      </c>
      <c r="Y13" s="48" t="str">
        <f>IF(D13="","",D13&amp;"("&amp;G13&amp;")")</f>
        <v/>
      </c>
      <c r="Z13" s="117"/>
      <c r="AA13" s="49" t="s">
        <v>22</v>
      </c>
      <c r="AB13" s="48" t="str">
        <f>IF(I13="","",I13&amp;"("&amp;L13&amp;")")</f>
        <v/>
      </c>
      <c r="AC13" s="117"/>
      <c r="AD13" s="44"/>
      <c r="AE13" s="44"/>
      <c r="AF13" s="44"/>
      <c r="AG13" s="44"/>
      <c r="AH13" s="44"/>
      <c r="AI13" s="44"/>
      <c r="AJ13" s="44"/>
      <c r="AK13" s="44"/>
      <c r="AL13" s="44"/>
      <c r="AM13" s="44"/>
    </row>
    <row r="14" spans="1:39" ht="18.649999999999999" customHeight="1">
      <c r="B14" s="5"/>
      <c r="C14" s="16" t="s">
        <v>10</v>
      </c>
      <c r="D14" s="101"/>
      <c r="E14" s="102"/>
      <c r="F14" s="103"/>
      <c r="G14" s="17">
        <v>3</v>
      </c>
      <c r="H14" s="16" t="s">
        <v>10</v>
      </c>
      <c r="I14" s="101"/>
      <c r="J14" s="102"/>
      <c r="K14" s="103"/>
      <c r="L14" s="17"/>
      <c r="N14" s="6"/>
      <c r="O14" s="12"/>
      <c r="P14" s="113"/>
      <c r="Q14" s="113"/>
      <c r="R14" s="113"/>
      <c r="S14" s="113"/>
      <c r="T14" s="113"/>
      <c r="U14" s="113"/>
      <c r="V14" s="45"/>
      <c r="X14" s="50">
        <v>1</v>
      </c>
      <c r="Y14" s="51" t="str">
        <f t="shared" ref="Y14:Y21" si="0">IF(D14="","",D14)</f>
        <v/>
      </c>
      <c r="Z14" s="74" t="str">
        <f t="shared" ref="Z14:Z21" si="1">IF(D14="","",G14)</f>
        <v/>
      </c>
      <c r="AA14" s="50">
        <v>1</v>
      </c>
      <c r="AB14" s="52" t="str">
        <f t="shared" ref="AB14:AB21" si="2">IF(I14="","",I14)</f>
        <v/>
      </c>
      <c r="AC14" s="74" t="str">
        <f>IF(I14="","",L14)</f>
        <v/>
      </c>
      <c r="AD14" s="44"/>
      <c r="AE14" s="44"/>
      <c r="AF14" s="44"/>
      <c r="AG14" s="44"/>
      <c r="AH14" s="44"/>
      <c r="AI14" s="44"/>
      <c r="AJ14" s="44"/>
      <c r="AK14" s="44"/>
      <c r="AL14" s="44"/>
      <c r="AM14" s="44"/>
    </row>
    <row r="15" spans="1:39" ht="18" customHeight="1">
      <c r="B15" s="5"/>
      <c r="C15" s="16" t="s">
        <v>11</v>
      </c>
      <c r="D15" s="101"/>
      <c r="E15" s="107"/>
      <c r="F15" s="103"/>
      <c r="G15" s="17" t="s">
        <v>773</v>
      </c>
      <c r="H15" s="16" t="s">
        <v>11</v>
      </c>
      <c r="I15" s="101"/>
      <c r="J15" s="102"/>
      <c r="K15" s="103"/>
      <c r="L15" s="17"/>
      <c r="N15" s="6"/>
      <c r="O15" s="98" t="s">
        <v>771</v>
      </c>
      <c r="P15" s="98"/>
      <c r="Q15" s="98"/>
      <c r="R15" s="98"/>
      <c r="S15" s="98"/>
      <c r="T15" s="98"/>
      <c r="U15" s="98"/>
      <c r="V15" s="45"/>
      <c r="X15" s="50">
        <v>2</v>
      </c>
      <c r="Y15" s="51" t="str">
        <f t="shared" si="0"/>
        <v/>
      </c>
      <c r="Z15" s="74" t="str">
        <f t="shared" si="1"/>
        <v/>
      </c>
      <c r="AA15" s="50">
        <v>2</v>
      </c>
      <c r="AB15" s="52" t="str">
        <f t="shared" si="2"/>
        <v/>
      </c>
      <c r="AC15" s="74" t="str">
        <f>IF(I15="","",L15)</f>
        <v/>
      </c>
      <c r="AD15" s="44"/>
      <c r="AE15" s="44"/>
      <c r="AF15" s="44"/>
      <c r="AG15" s="44"/>
      <c r="AH15" s="44"/>
      <c r="AI15" s="44"/>
      <c r="AJ15" s="44"/>
      <c r="AK15" s="44"/>
      <c r="AL15" s="44"/>
      <c r="AM15" s="44"/>
    </row>
    <row r="16" spans="1:39" ht="18" customHeight="1">
      <c r="B16" s="5"/>
      <c r="C16" s="16" t="s">
        <v>12</v>
      </c>
      <c r="D16" s="101"/>
      <c r="E16" s="102"/>
      <c r="F16" s="103"/>
      <c r="G16" s="17"/>
      <c r="H16" s="16" t="s">
        <v>12</v>
      </c>
      <c r="I16" s="101"/>
      <c r="J16" s="102"/>
      <c r="K16" s="103"/>
      <c r="L16" s="17"/>
      <c r="O16" s="89" t="s">
        <v>772</v>
      </c>
      <c r="P16" s="89"/>
      <c r="Q16" s="89"/>
      <c r="R16" s="89"/>
      <c r="S16" s="89"/>
      <c r="T16" s="89"/>
      <c r="U16" s="89"/>
      <c r="V16" s="45"/>
      <c r="X16" s="50">
        <v>3</v>
      </c>
      <c r="Y16" s="51" t="str">
        <f t="shared" si="0"/>
        <v/>
      </c>
      <c r="Z16" s="74" t="str">
        <f t="shared" si="1"/>
        <v/>
      </c>
      <c r="AA16" s="50">
        <v>3</v>
      </c>
      <c r="AB16" s="52" t="str">
        <f t="shared" si="2"/>
        <v/>
      </c>
      <c r="AC16" s="74" t="str">
        <f t="shared" ref="AC16:AC21" si="3">IF(I16="","",L16)</f>
        <v/>
      </c>
      <c r="AD16" s="44"/>
      <c r="AE16" s="44"/>
      <c r="AF16" s="44"/>
      <c r="AG16" s="44"/>
      <c r="AH16" s="44"/>
      <c r="AI16" s="44"/>
      <c r="AJ16" s="44"/>
      <c r="AK16" s="44"/>
      <c r="AL16" s="44"/>
      <c r="AM16" s="44"/>
    </row>
    <row r="17" spans="1:39" ht="18" customHeight="1">
      <c r="B17" s="5"/>
      <c r="C17" s="16" t="s">
        <v>13</v>
      </c>
      <c r="D17" s="101"/>
      <c r="E17" s="102"/>
      <c r="F17" s="103"/>
      <c r="G17" s="17"/>
      <c r="H17" s="16" t="s">
        <v>13</v>
      </c>
      <c r="I17" s="101"/>
      <c r="J17" s="102"/>
      <c r="K17" s="103"/>
      <c r="L17" s="17"/>
      <c r="O17" s="89"/>
      <c r="P17" s="89"/>
      <c r="Q17" s="89"/>
      <c r="R17" s="89"/>
      <c r="S17" s="89"/>
      <c r="T17" s="89"/>
      <c r="U17" s="89"/>
      <c r="V17" s="45"/>
      <c r="X17" s="50">
        <v>4</v>
      </c>
      <c r="Y17" s="51" t="str">
        <f t="shared" si="0"/>
        <v/>
      </c>
      <c r="Z17" s="74" t="str">
        <f t="shared" si="1"/>
        <v/>
      </c>
      <c r="AA17" s="50">
        <v>4</v>
      </c>
      <c r="AB17" s="52" t="str">
        <f t="shared" si="2"/>
        <v/>
      </c>
      <c r="AC17" s="74" t="str">
        <f t="shared" si="3"/>
        <v/>
      </c>
      <c r="AD17" s="44"/>
      <c r="AE17" s="44"/>
      <c r="AF17" s="44"/>
      <c r="AG17" s="44"/>
      <c r="AH17" s="44"/>
      <c r="AI17" s="44"/>
      <c r="AJ17" s="44"/>
      <c r="AK17" s="44"/>
      <c r="AL17" s="44"/>
      <c r="AM17" s="44"/>
    </row>
    <row r="18" spans="1:39">
      <c r="B18" s="5"/>
      <c r="C18" s="16" t="s">
        <v>14</v>
      </c>
      <c r="D18" s="101"/>
      <c r="E18" s="102"/>
      <c r="F18" s="103"/>
      <c r="G18" s="17"/>
      <c r="H18" s="16" t="s">
        <v>14</v>
      </c>
      <c r="I18" s="101"/>
      <c r="J18" s="102"/>
      <c r="K18" s="103"/>
      <c r="L18" s="17"/>
      <c r="O18" s="89"/>
      <c r="P18" s="89"/>
      <c r="Q18" s="89"/>
      <c r="R18" s="89"/>
      <c r="S18" s="89"/>
      <c r="T18" s="89"/>
      <c r="U18" s="89"/>
      <c r="V18" s="45"/>
      <c r="X18" s="50">
        <v>5</v>
      </c>
      <c r="Y18" s="51" t="str">
        <f t="shared" si="0"/>
        <v/>
      </c>
      <c r="Z18" s="74" t="str">
        <f t="shared" si="1"/>
        <v/>
      </c>
      <c r="AA18" s="50">
        <v>5</v>
      </c>
      <c r="AB18" s="52" t="str">
        <f t="shared" si="2"/>
        <v/>
      </c>
      <c r="AC18" s="74" t="str">
        <f t="shared" si="3"/>
        <v/>
      </c>
      <c r="AD18" s="44"/>
      <c r="AE18" s="44"/>
      <c r="AF18" s="44"/>
      <c r="AG18" s="44"/>
      <c r="AH18" s="44"/>
      <c r="AI18" s="44"/>
      <c r="AJ18" s="44"/>
      <c r="AK18" s="44"/>
      <c r="AL18" s="44"/>
      <c r="AM18" s="44"/>
    </row>
    <row r="19" spans="1:39" ht="18" customHeight="1">
      <c r="B19" s="5"/>
      <c r="C19" s="16" t="s">
        <v>15</v>
      </c>
      <c r="D19" s="101"/>
      <c r="E19" s="102"/>
      <c r="F19" s="103"/>
      <c r="G19" s="17"/>
      <c r="H19" s="16" t="s">
        <v>15</v>
      </c>
      <c r="I19" s="101"/>
      <c r="J19" s="102"/>
      <c r="K19" s="103"/>
      <c r="L19" s="17"/>
      <c r="O19" s="89" t="s">
        <v>770</v>
      </c>
      <c r="P19" s="89"/>
      <c r="Q19" s="89"/>
      <c r="R19" s="89"/>
      <c r="S19" s="89"/>
      <c r="T19" s="89"/>
      <c r="U19" s="89"/>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101"/>
      <c r="E20" s="102"/>
      <c r="F20" s="103"/>
      <c r="G20" s="17"/>
      <c r="H20" s="16" t="s">
        <v>16</v>
      </c>
      <c r="I20" s="101"/>
      <c r="J20" s="102"/>
      <c r="K20" s="103"/>
      <c r="L20" s="17"/>
      <c r="O20" s="89"/>
      <c r="P20" s="89"/>
      <c r="Q20" s="89"/>
      <c r="R20" s="89"/>
      <c r="S20" s="89"/>
      <c r="T20" s="89"/>
      <c r="U20" s="89"/>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8.5" thickBot="1">
      <c r="B21" s="5"/>
      <c r="C21" s="18" t="s">
        <v>17</v>
      </c>
      <c r="D21" s="104"/>
      <c r="E21" s="105"/>
      <c r="F21" s="106"/>
      <c r="G21" s="19"/>
      <c r="H21" s="18" t="s">
        <v>17</v>
      </c>
      <c r="I21" s="104"/>
      <c r="J21" s="105"/>
      <c r="K21" s="106"/>
      <c r="L21" s="19"/>
      <c r="O21" s="89"/>
      <c r="P21" s="89"/>
      <c r="Q21" s="89"/>
      <c r="R21" s="89"/>
      <c r="S21" s="89"/>
      <c r="T21" s="89"/>
      <c r="U21" s="89"/>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8" t="s">
        <v>40</v>
      </c>
      <c r="B22" s="98"/>
      <c r="C22" s="99"/>
      <c r="D22" s="99"/>
      <c r="E22" s="99"/>
      <c r="F22" s="7"/>
      <c r="G22" s="7"/>
      <c r="H22" s="7"/>
      <c r="I22" s="7"/>
      <c r="J22" s="7"/>
      <c r="K22" s="7"/>
      <c r="L22" s="7"/>
      <c r="M22" s="7"/>
      <c r="N22" s="7"/>
      <c r="O22" s="83"/>
      <c r="P22" s="83"/>
      <c r="Q22" s="83"/>
      <c r="R22" s="83"/>
      <c r="S22" s="83"/>
      <c r="T22" s="83"/>
      <c r="U22" s="83"/>
      <c r="AL22" s="44"/>
      <c r="AM22" s="44"/>
    </row>
    <row r="23" spans="1:39" ht="18.5" thickBot="1">
      <c r="A23" s="98"/>
      <c r="B23" s="98"/>
      <c r="C23" s="10" t="s">
        <v>25</v>
      </c>
      <c r="D23" s="100" t="s">
        <v>6</v>
      </c>
      <c r="E23" s="100"/>
      <c r="F23" s="100"/>
      <c r="G23" s="76" t="s">
        <v>7</v>
      </c>
      <c r="H23" s="100" t="s">
        <v>9</v>
      </c>
      <c r="I23" s="100"/>
      <c r="J23" s="100"/>
      <c r="K23" s="80" t="s">
        <v>33</v>
      </c>
      <c r="L23" s="10" t="s">
        <v>26</v>
      </c>
      <c r="M23" s="100" t="s">
        <v>6</v>
      </c>
      <c r="N23" s="100"/>
      <c r="O23" s="100"/>
      <c r="P23" s="76" t="s">
        <v>7</v>
      </c>
      <c r="Q23" s="100" t="s">
        <v>9</v>
      </c>
      <c r="R23" s="100"/>
      <c r="S23" s="100"/>
      <c r="T23" s="11" t="s">
        <v>33</v>
      </c>
      <c r="U23" s="12"/>
      <c r="V23" s="45"/>
      <c r="W23" s="58" t="s">
        <v>25</v>
      </c>
      <c r="Y23" s="44"/>
      <c r="Z23" s="44"/>
      <c r="AB23" s="44"/>
      <c r="AD23" s="44"/>
      <c r="AE23" s="58" t="s">
        <v>26</v>
      </c>
      <c r="AG23" s="44"/>
      <c r="AH23" s="44"/>
      <c r="AI23" s="44"/>
      <c r="AJ23" s="44"/>
      <c r="AK23" s="59"/>
    </row>
    <row r="24" spans="1:39" ht="18.5" thickTop="1">
      <c r="B24" s="5"/>
      <c r="C24" s="13" t="s">
        <v>8</v>
      </c>
      <c r="D24" s="96" t="s">
        <v>783</v>
      </c>
      <c r="E24" s="96"/>
      <c r="F24" s="96"/>
      <c r="G24" s="78"/>
      <c r="H24" s="97"/>
      <c r="I24" s="97"/>
      <c r="J24" s="97"/>
      <c r="K24" s="14"/>
      <c r="L24" s="13" t="s">
        <v>8</v>
      </c>
      <c r="M24" s="96"/>
      <c r="N24" s="96"/>
      <c r="O24" s="96"/>
      <c r="P24" s="78"/>
      <c r="Q24" s="97"/>
      <c r="R24" s="97"/>
      <c r="S24" s="97"/>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5"/>
      <c r="E25" s="95"/>
      <c r="F25" s="95"/>
      <c r="G25" s="75"/>
      <c r="H25" s="95"/>
      <c r="I25" s="95"/>
      <c r="J25" s="95"/>
      <c r="K25" s="81"/>
      <c r="L25" s="16" t="s">
        <v>32</v>
      </c>
      <c r="M25" s="95"/>
      <c r="N25" s="95"/>
      <c r="O25" s="95"/>
      <c r="P25" s="75"/>
      <c r="Q25" s="95"/>
      <c r="R25" s="95"/>
      <c r="S25" s="95"/>
      <c r="T25" s="17"/>
      <c r="U25" s="12"/>
      <c r="V25" s="21">
        <v>1</v>
      </c>
      <c r="W25" s="36" t="str">
        <f t="shared" ref="W25:W36" si="4">IF(Y25="","",IF(Y25="備前西","1",IF(Y25="備前東","2",IF(Y25="備南東","3",IF(Y25="備南西","4",IF(Y25="備北","5",IF(Y25="美作","6","X")))))))</f>
        <v/>
      </c>
      <c r="X25" s="62" t="str">
        <f t="shared" ref="X25:X36" si="5">IF($D25="","",$D$2)</f>
        <v/>
      </c>
      <c r="Y25" s="62" t="str">
        <f t="shared" ref="Y25:Y36" si="6">IF($D25="","",$E$6)</f>
        <v/>
      </c>
      <c r="Z25" s="62" t="str">
        <f t="shared" ref="Z25:Z36" si="7">IF($D25="","",D25)</f>
        <v/>
      </c>
      <c r="AA25" s="62" t="str">
        <f t="shared" ref="AA25:AA36" si="8">IF(D25="","",$H$5)</f>
        <v/>
      </c>
      <c r="AB25" s="62" t="str">
        <f t="shared" ref="AB25:AB36" si="9">IF($D25="","",G25)</f>
        <v/>
      </c>
      <c r="AC25" s="62" t="str">
        <f t="shared" ref="AC25:AC36" si="10">IF($D25="","",$D$24)</f>
        <v/>
      </c>
      <c r="AD25" s="63" t="str">
        <f t="shared" ref="AD25:AD36" si="11">IF($D25="","",H25&amp;IF(K25="外部","(外部)",""))</f>
        <v/>
      </c>
      <c r="AE25" s="36" t="str">
        <f t="shared" ref="AE25:AE36" si="12">IF(AG25="","",IF(AG25="備前西","1",IF(AG25="備前東","2",IF(AG25="備南東","3",IF(AG25="備南西","4",IF(AG25="備北","5",IF(AG25="美作","6","X")))))))</f>
        <v/>
      </c>
      <c r="AF25" s="62" t="str">
        <f t="shared" ref="AF25:AF36" si="13">IF($M25="","",$D$2)</f>
        <v/>
      </c>
      <c r="AG25" s="62" t="str">
        <f t="shared" ref="AG25:AG36" si="14">IF($M25="","",$E$6)</f>
        <v/>
      </c>
      <c r="AH25" s="62" t="str">
        <f t="shared" ref="AH25:AH36" si="15">IF($M25="","",M25)</f>
        <v/>
      </c>
      <c r="AI25" s="62" t="str">
        <f t="shared" ref="AI25:AI36" si="16">IF(M25="","",$H$5)</f>
        <v/>
      </c>
      <c r="AJ25" s="62" t="str">
        <f t="shared" ref="AJ25:AJ36" si="17">IF($M25="","",P25)</f>
        <v/>
      </c>
      <c r="AK25" s="62" t="str">
        <f t="shared" ref="AK25:AK36" si="18">IF($M25="","",$M$24)</f>
        <v/>
      </c>
      <c r="AL25" s="63" t="str">
        <f t="shared" ref="AL25:AL36" si="19">IF($M25="","",Q25&amp;IF(T25="外部","(外部)",""))</f>
        <v/>
      </c>
    </row>
    <row r="26" spans="1:39">
      <c r="B26" s="5">
        <v>2</v>
      </c>
      <c r="C26" s="16" t="s">
        <v>32</v>
      </c>
      <c r="D26" s="95"/>
      <c r="E26" s="95"/>
      <c r="F26" s="95"/>
      <c r="G26" s="75"/>
      <c r="H26" s="95"/>
      <c r="I26" s="95"/>
      <c r="J26" s="95"/>
      <c r="K26" s="81"/>
      <c r="L26" s="16" t="s">
        <v>32</v>
      </c>
      <c r="M26" s="95"/>
      <c r="N26" s="95"/>
      <c r="O26" s="95"/>
      <c r="P26" s="75"/>
      <c r="Q26" s="95"/>
      <c r="R26" s="95"/>
      <c r="S26" s="95"/>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5"/>
      <c r="E27" s="95"/>
      <c r="F27" s="95"/>
      <c r="G27" s="75"/>
      <c r="H27" s="95"/>
      <c r="I27" s="95"/>
      <c r="J27" s="95"/>
      <c r="K27" s="81"/>
      <c r="L27" s="16" t="s">
        <v>32</v>
      </c>
      <c r="M27" s="95"/>
      <c r="N27" s="95"/>
      <c r="O27" s="95"/>
      <c r="P27" s="75"/>
      <c r="Q27" s="95"/>
      <c r="R27" s="95"/>
      <c r="S27" s="95"/>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5"/>
      <c r="E28" s="95"/>
      <c r="F28" s="95"/>
      <c r="G28" s="75"/>
      <c r="H28" s="95"/>
      <c r="I28" s="95"/>
      <c r="J28" s="95"/>
      <c r="K28" s="81"/>
      <c r="L28" s="16" t="s">
        <v>32</v>
      </c>
      <c r="M28" s="95"/>
      <c r="N28" s="95"/>
      <c r="O28" s="95"/>
      <c r="P28" s="75"/>
      <c r="Q28" s="95"/>
      <c r="R28" s="95"/>
      <c r="S28" s="95"/>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5"/>
      <c r="E29" s="95"/>
      <c r="F29" s="95"/>
      <c r="G29" s="75"/>
      <c r="H29" s="95"/>
      <c r="I29" s="95"/>
      <c r="J29" s="95"/>
      <c r="K29" s="81"/>
      <c r="L29" s="16" t="s">
        <v>32</v>
      </c>
      <c r="M29" s="95"/>
      <c r="N29" s="95"/>
      <c r="O29" s="95"/>
      <c r="P29" s="75"/>
      <c r="Q29" s="95"/>
      <c r="R29" s="95"/>
      <c r="S29" s="95"/>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5"/>
      <c r="E30" s="95"/>
      <c r="F30" s="95"/>
      <c r="G30" s="75"/>
      <c r="H30" s="95"/>
      <c r="I30" s="95"/>
      <c r="J30" s="95"/>
      <c r="K30" s="81"/>
      <c r="L30" s="16" t="s">
        <v>32</v>
      </c>
      <c r="M30" s="95"/>
      <c r="N30" s="95"/>
      <c r="O30" s="95"/>
      <c r="P30" s="75"/>
      <c r="Q30" s="95"/>
      <c r="R30" s="95"/>
      <c r="S30" s="95"/>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5"/>
      <c r="E31" s="95"/>
      <c r="F31" s="95"/>
      <c r="G31" s="75"/>
      <c r="H31" s="95"/>
      <c r="I31" s="95"/>
      <c r="J31" s="95"/>
      <c r="K31" s="81"/>
      <c r="L31" s="16" t="s">
        <v>32</v>
      </c>
      <c r="M31" s="95"/>
      <c r="N31" s="95"/>
      <c r="O31" s="95"/>
      <c r="P31" s="75"/>
      <c r="Q31" s="95"/>
      <c r="R31" s="95"/>
      <c r="S31" s="95"/>
      <c r="T31" s="17"/>
      <c r="U31" s="12"/>
      <c r="V31" s="21">
        <v>7</v>
      </c>
      <c r="W31" s="36" t="str">
        <f t="shared" si="4"/>
        <v/>
      </c>
      <c r="X31" s="62" t="str">
        <f t="shared" si="5"/>
        <v/>
      </c>
      <c r="Y31" s="62" t="str">
        <f t="shared" si="6"/>
        <v/>
      </c>
      <c r="Z31" s="62" t="str">
        <f t="shared" si="7"/>
        <v/>
      </c>
      <c r="AA31" s="62" t="str">
        <f t="shared" si="8"/>
        <v/>
      </c>
      <c r="AB31" s="62" t="str">
        <f t="shared" si="9"/>
        <v/>
      </c>
      <c r="AC31" s="62" t="str">
        <f t="shared" si="10"/>
        <v/>
      </c>
      <c r="AD31" s="63" t="str">
        <f t="shared" si="11"/>
        <v/>
      </c>
      <c r="AE31" s="36" t="str">
        <f t="shared" si="12"/>
        <v/>
      </c>
      <c r="AF31" s="62" t="str">
        <f t="shared" si="13"/>
        <v/>
      </c>
      <c r="AG31" s="62" t="str">
        <f t="shared" si="14"/>
        <v/>
      </c>
      <c r="AH31" s="62" t="str">
        <f t="shared" si="15"/>
        <v/>
      </c>
      <c r="AI31" s="62" t="str">
        <f t="shared" si="16"/>
        <v/>
      </c>
      <c r="AJ31" s="62" t="str">
        <f t="shared" si="17"/>
        <v/>
      </c>
      <c r="AK31" s="62" t="str">
        <f t="shared" si="18"/>
        <v/>
      </c>
      <c r="AL31" s="63" t="str">
        <f t="shared" si="19"/>
        <v/>
      </c>
    </row>
    <row r="32" spans="1:39">
      <c r="B32" s="5">
        <v>8</v>
      </c>
      <c r="C32" s="16" t="s">
        <v>32</v>
      </c>
      <c r="D32" s="95"/>
      <c r="E32" s="95"/>
      <c r="F32" s="95"/>
      <c r="G32" s="75"/>
      <c r="H32" s="95"/>
      <c r="I32" s="95"/>
      <c r="J32" s="95"/>
      <c r="K32" s="81"/>
      <c r="L32" s="16" t="s">
        <v>32</v>
      </c>
      <c r="M32" s="95"/>
      <c r="N32" s="95"/>
      <c r="O32" s="95"/>
      <c r="P32" s="75"/>
      <c r="Q32" s="95"/>
      <c r="R32" s="95"/>
      <c r="S32" s="95"/>
      <c r="T32" s="17"/>
      <c r="U32" s="12"/>
      <c r="V32" s="21">
        <v>8</v>
      </c>
      <c r="W32" s="36" t="str">
        <f t="shared" si="4"/>
        <v/>
      </c>
      <c r="X32" s="62" t="str">
        <f t="shared" si="5"/>
        <v/>
      </c>
      <c r="Y32" s="62" t="str">
        <f t="shared" si="6"/>
        <v/>
      </c>
      <c r="Z32" s="62" t="str">
        <f t="shared" si="7"/>
        <v/>
      </c>
      <c r="AA32" s="62" t="str">
        <f t="shared" si="8"/>
        <v/>
      </c>
      <c r="AB32" s="62" t="str">
        <f t="shared" si="9"/>
        <v/>
      </c>
      <c r="AC32" s="62" t="str">
        <f t="shared" si="10"/>
        <v/>
      </c>
      <c r="AD32" s="63" t="str">
        <f t="shared" si="11"/>
        <v/>
      </c>
      <c r="AE32" s="36" t="str">
        <f t="shared" si="12"/>
        <v/>
      </c>
      <c r="AF32" s="62" t="str">
        <f t="shared" si="13"/>
        <v/>
      </c>
      <c r="AG32" s="62" t="str">
        <f t="shared" si="14"/>
        <v/>
      </c>
      <c r="AH32" s="62" t="str">
        <f t="shared" si="15"/>
        <v/>
      </c>
      <c r="AI32" s="62" t="str">
        <f t="shared" si="16"/>
        <v/>
      </c>
      <c r="AJ32" s="62" t="str">
        <f t="shared" si="17"/>
        <v/>
      </c>
      <c r="AK32" s="62" t="str">
        <f t="shared" si="18"/>
        <v/>
      </c>
      <c r="AL32" s="63" t="str">
        <f t="shared" si="19"/>
        <v/>
      </c>
    </row>
    <row r="33" spans="2:39">
      <c r="B33" s="5">
        <v>9</v>
      </c>
      <c r="C33" s="16" t="s">
        <v>32</v>
      </c>
      <c r="D33" s="95"/>
      <c r="E33" s="95"/>
      <c r="F33" s="95"/>
      <c r="G33" s="75"/>
      <c r="H33" s="95"/>
      <c r="I33" s="95"/>
      <c r="J33" s="95"/>
      <c r="K33" s="81"/>
      <c r="L33" s="16" t="s">
        <v>32</v>
      </c>
      <c r="M33" s="95"/>
      <c r="N33" s="95"/>
      <c r="O33" s="95"/>
      <c r="P33" s="75"/>
      <c r="Q33" s="95"/>
      <c r="R33" s="95"/>
      <c r="S33" s="95"/>
      <c r="T33" s="17"/>
      <c r="U33" s="12"/>
      <c r="V33" s="21">
        <v>9</v>
      </c>
      <c r="W33" s="36" t="str">
        <f t="shared" si="4"/>
        <v/>
      </c>
      <c r="X33" s="62" t="str">
        <f t="shared" si="5"/>
        <v/>
      </c>
      <c r="Y33" s="62" t="str">
        <f t="shared" si="6"/>
        <v/>
      </c>
      <c r="Z33" s="62" t="str">
        <f t="shared" si="7"/>
        <v/>
      </c>
      <c r="AA33" s="62" t="str">
        <f t="shared" si="8"/>
        <v/>
      </c>
      <c r="AB33" s="62" t="str">
        <f t="shared" si="9"/>
        <v/>
      </c>
      <c r="AC33" s="62" t="str">
        <f t="shared" si="10"/>
        <v/>
      </c>
      <c r="AD33" s="63" t="str">
        <f t="shared" si="11"/>
        <v/>
      </c>
      <c r="AE33" s="36" t="str">
        <f t="shared" si="12"/>
        <v/>
      </c>
      <c r="AF33" s="62" t="str">
        <f t="shared" si="13"/>
        <v/>
      </c>
      <c r="AG33" s="62" t="str">
        <f t="shared" si="14"/>
        <v/>
      </c>
      <c r="AH33" s="62" t="str">
        <f t="shared" si="15"/>
        <v/>
      </c>
      <c r="AI33" s="62" t="str">
        <f t="shared" si="16"/>
        <v/>
      </c>
      <c r="AJ33" s="62" t="str">
        <f t="shared" si="17"/>
        <v/>
      </c>
      <c r="AK33" s="62" t="str">
        <f t="shared" si="18"/>
        <v/>
      </c>
      <c r="AL33" s="63" t="str">
        <f t="shared" si="19"/>
        <v/>
      </c>
    </row>
    <row r="34" spans="2:39">
      <c r="B34" s="5">
        <v>10</v>
      </c>
      <c r="C34" s="16" t="s">
        <v>32</v>
      </c>
      <c r="D34" s="95"/>
      <c r="E34" s="95"/>
      <c r="F34" s="95"/>
      <c r="G34" s="75"/>
      <c r="H34" s="95"/>
      <c r="I34" s="95"/>
      <c r="J34" s="95"/>
      <c r="K34" s="81"/>
      <c r="L34" s="16" t="s">
        <v>32</v>
      </c>
      <c r="M34" s="95"/>
      <c r="N34" s="95"/>
      <c r="O34" s="95"/>
      <c r="P34" s="75"/>
      <c r="Q34" s="95"/>
      <c r="R34" s="95"/>
      <c r="S34" s="95"/>
      <c r="T34" s="17"/>
      <c r="U34" s="12"/>
      <c r="V34" s="21">
        <v>10</v>
      </c>
      <c r="W34" s="36" t="str">
        <f t="shared" si="4"/>
        <v/>
      </c>
      <c r="X34" s="62" t="str">
        <f t="shared" si="5"/>
        <v/>
      </c>
      <c r="Y34" s="62" t="str">
        <f t="shared" si="6"/>
        <v/>
      </c>
      <c r="Z34" s="62" t="str">
        <f t="shared" si="7"/>
        <v/>
      </c>
      <c r="AA34" s="62" t="str">
        <f t="shared" si="8"/>
        <v/>
      </c>
      <c r="AB34" s="62" t="str">
        <f t="shared" si="9"/>
        <v/>
      </c>
      <c r="AC34" s="62" t="str">
        <f t="shared" si="10"/>
        <v/>
      </c>
      <c r="AD34" s="63" t="str">
        <f t="shared" si="11"/>
        <v/>
      </c>
      <c r="AE34" s="36" t="str">
        <f t="shared" si="12"/>
        <v/>
      </c>
      <c r="AF34" s="62" t="str">
        <f t="shared" si="13"/>
        <v/>
      </c>
      <c r="AG34" s="62" t="str">
        <f t="shared" si="14"/>
        <v/>
      </c>
      <c r="AH34" s="62" t="str">
        <f t="shared" si="15"/>
        <v/>
      </c>
      <c r="AI34" s="62" t="str">
        <f t="shared" si="16"/>
        <v/>
      </c>
      <c r="AJ34" s="62" t="str">
        <f t="shared" si="17"/>
        <v/>
      </c>
      <c r="AK34" s="62" t="str">
        <f t="shared" si="18"/>
        <v/>
      </c>
      <c r="AL34" s="63" t="str">
        <f t="shared" si="19"/>
        <v/>
      </c>
    </row>
    <row r="35" spans="2:39">
      <c r="B35" s="5">
        <v>11</v>
      </c>
      <c r="C35" s="16" t="s">
        <v>32</v>
      </c>
      <c r="D35" s="95"/>
      <c r="E35" s="95"/>
      <c r="F35" s="95"/>
      <c r="G35" s="75"/>
      <c r="H35" s="95"/>
      <c r="I35" s="95"/>
      <c r="J35" s="95"/>
      <c r="K35" s="81"/>
      <c r="L35" s="16" t="s">
        <v>32</v>
      </c>
      <c r="M35" s="95"/>
      <c r="N35" s="95"/>
      <c r="O35" s="95"/>
      <c r="P35" s="75"/>
      <c r="Q35" s="95"/>
      <c r="R35" s="95"/>
      <c r="S35" s="95"/>
      <c r="T35" s="17"/>
      <c r="U35" s="12"/>
      <c r="V35" s="21">
        <v>11</v>
      </c>
      <c r="W35" s="36" t="str">
        <f t="shared" si="4"/>
        <v/>
      </c>
      <c r="X35" s="62" t="str">
        <f t="shared" si="5"/>
        <v/>
      </c>
      <c r="Y35" s="62" t="str">
        <f t="shared" si="6"/>
        <v/>
      </c>
      <c r="Z35" s="62" t="str">
        <f t="shared" si="7"/>
        <v/>
      </c>
      <c r="AA35" s="62" t="str">
        <f t="shared" si="8"/>
        <v/>
      </c>
      <c r="AB35" s="62" t="str">
        <f t="shared" si="9"/>
        <v/>
      </c>
      <c r="AC35" s="62" t="str">
        <f t="shared" si="10"/>
        <v/>
      </c>
      <c r="AD35" s="63" t="str">
        <f t="shared" si="11"/>
        <v/>
      </c>
      <c r="AE35" s="36" t="str">
        <f t="shared" si="12"/>
        <v/>
      </c>
      <c r="AF35" s="62" t="str">
        <f t="shared" si="13"/>
        <v/>
      </c>
      <c r="AG35" s="62" t="str">
        <f t="shared" si="14"/>
        <v/>
      </c>
      <c r="AH35" s="62" t="str">
        <f t="shared" si="15"/>
        <v/>
      </c>
      <c r="AI35" s="62" t="str">
        <f t="shared" si="16"/>
        <v/>
      </c>
      <c r="AJ35" s="62" t="str">
        <f t="shared" si="17"/>
        <v/>
      </c>
      <c r="AK35" s="62" t="str">
        <f t="shared" si="18"/>
        <v/>
      </c>
      <c r="AL35" s="63" t="str">
        <f t="shared" si="19"/>
        <v/>
      </c>
    </row>
    <row r="36" spans="2:39" ht="18" customHeight="1" thickBot="1">
      <c r="B36" s="5">
        <v>12</v>
      </c>
      <c r="C36" s="18" t="s">
        <v>32</v>
      </c>
      <c r="D36" s="92"/>
      <c r="E36" s="92"/>
      <c r="F36" s="92"/>
      <c r="G36" s="79"/>
      <c r="H36" s="92"/>
      <c r="I36" s="92"/>
      <c r="J36" s="92"/>
      <c r="K36" s="82"/>
      <c r="L36" s="18" t="s">
        <v>32</v>
      </c>
      <c r="M36" s="92"/>
      <c r="N36" s="92"/>
      <c r="O36" s="92"/>
      <c r="P36" s="79"/>
      <c r="Q36" s="92"/>
      <c r="R36" s="92"/>
      <c r="S36" s="92"/>
      <c r="T36" s="19"/>
      <c r="U36" s="12"/>
      <c r="V36" s="21">
        <v>12</v>
      </c>
      <c r="W36" s="37" t="str">
        <f t="shared" si="4"/>
        <v/>
      </c>
      <c r="X36" s="64" t="str">
        <f t="shared" si="5"/>
        <v/>
      </c>
      <c r="Y36" s="64" t="str">
        <f t="shared" si="6"/>
        <v/>
      </c>
      <c r="Z36" s="64" t="str">
        <f t="shared" si="7"/>
        <v/>
      </c>
      <c r="AA36" s="64" t="str">
        <f t="shared" si="8"/>
        <v/>
      </c>
      <c r="AB36" s="64" t="str">
        <f t="shared" si="9"/>
        <v/>
      </c>
      <c r="AC36" s="64" t="str">
        <f t="shared" si="10"/>
        <v/>
      </c>
      <c r="AD36" s="65" t="str">
        <f t="shared" si="11"/>
        <v/>
      </c>
      <c r="AE36" s="37" t="str">
        <f t="shared" si="12"/>
        <v/>
      </c>
      <c r="AF36" s="64" t="str">
        <f t="shared" si="13"/>
        <v/>
      </c>
      <c r="AG36" s="64" t="str">
        <f t="shared" si="14"/>
        <v/>
      </c>
      <c r="AH36" s="64" t="str">
        <f t="shared" si="15"/>
        <v/>
      </c>
      <c r="AI36" s="64" t="str">
        <f t="shared" si="16"/>
        <v/>
      </c>
      <c r="AJ36" s="64" t="str">
        <f t="shared" si="17"/>
        <v/>
      </c>
      <c r="AK36" s="64" t="str">
        <f t="shared" si="18"/>
        <v/>
      </c>
      <c r="AL36" s="65" t="str">
        <f t="shared" si="19"/>
        <v/>
      </c>
    </row>
    <row r="37" spans="2:39">
      <c r="B37" s="93" t="s">
        <v>18</v>
      </c>
      <c r="C37" s="93"/>
      <c r="D37" s="93"/>
      <c r="E37" s="93"/>
      <c r="F37" s="93"/>
      <c r="G37" s="93"/>
      <c r="H37" s="93"/>
      <c r="I37" s="93"/>
      <c r="J37" s="93"/>
      <c r="K37" s="93"/>
      <c r="L37" s="93"/>
      <c r="M37" s="93"/>
      <c r="N37" s="93"/>
      <c r="O37" s="93"/>
      <c r="P37" s="93"/>
      <c r="Q37" s="93"/>
      <c r="R37" s="93"/>
      <c r="S37" s="93"/>
      <c r="T37" s="93"/>
      <c r="U37" s="77"/>
      <c r="W37" s="66"/>
      <c r="X37" s="66"/>
      <c r="Y37" s="66"/>
      <c r="Z37" s="66"/>
      <c r="AA37" s="66"/>
      <c r="AB37" s="67"/>
      <c r="AC37" s="68"/>
      <c r="AD37" s="67"/>
      <c r="AE37" s="67"/>
      <c r="AF37" s="67"/>
      <c r="AG37" s="67"/>
      <c r="AH37" s="67"/>
      <c r="AI37" s="69"/>
      <c r="AK37" s="69"/>
      <c r="AL37" s="67"/>
      <c r="AM37" s="67"/>
    </row>
    <row r="38" spans="2:39">
      <c r="B38" s="93"/>
      <c r="C38" s="93"/>
      <c r="D38" s="93"/>
      <c r="E38" s="93"/>
      <c r="F38" s="93"/>
      <c r="G38" s="93"/>
      <c r="H38" s="93"/>
      <c r="I38" s="93"/>
      <c r="J38" s="93"/>
      <c r="K38" s="93"/>
      <c r="L38" s="93"/>
      <c r="M38" s="93"/>
      <c r="N38" s="93"/>
      <c r="O38" s="93"/>
      <c r="P38" s="93"/>
      <c r="Q38" s="93"/>
      <c r="R38" s="93"/>
      <c r="S38" s="93"/>
      <c r="T38" s="93"/>
      <c r="U38" s="77"/>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200</v>
      </c>
      <c r="X39" s="62" t="str">
        <f>E6</f>
        <v>備前美作</v>
      </c>
      <c r="Y39" s="62" t="str">
        <f>H5</f>
        <v>津山第一</v>
      </c>
      <c r="Z39" s="62" t="str">
        <f>IF(COUNT(Z14:Z21)=0,"",COUNT(Z14:Z21))</f>
        <v/>
      </c>
      <c r="AA39" s="62" t="str">
        <f>IF(COUNT(AB25:AB36)=0,"",COUNT(AB25:AB36))</f>
        <v/>
      </c>
      <c r="AB39" s="62" t="str">
        <f>IF(COUNT(AC14:AC21)=0,"",COUNT(AC14:AC21))</f>
        <v/>
      </c>
      <c r="AC39" s="62" t="str">
        <f>IF(COUNT(AJ25:AJ36)=0,"",COUNT(AJ25:AJ36))</f>
        <v/>
      </c>
      <c r="AD39" s="67" t="str">
        <f>IF(S35="","",$E$6)</f>
        <v/>
      </c>
      <c r="AF39" s="67"/>
      <c r="AG39" s="67"/>
      <c r="AH39" s="67"/>
      <c r="AI39" s="69" t="str">
        <f>IF(S35="","",S35)</f>
        <v/>
      </c>
      <c r="AK39" s="69"/>
      <c r="AL39" s="67"/>
      <c r="AM39" s="67"/>
    </row>
    <row r="40" spans="2:39">
      <c r="B40" s="94">
        <f ca="1">TODAY()</f>
        <v>44824</v>
      </c>
      <c r="C40" s="94"/>
      <c r="D40" s="94"/>
      <c r="E40" s="94"/>
      <c r="F40" s="5"/>
      <c r="G40" s="5"/>
      <c r="Q40" s="5"/>
      <c r="R40" s="5"/>
      <c r="S40" s="5"/>
      <c r="T40" s="5"/>
      <c r="U40" s="5"/>
      <c r="V40" s="40"/>
      <c r="Y40" s="71"/>
    </row>
    <row r="41" spans="2:39">
      <c r="C41" s="90" t="str">
        <f>E5&amp;H5&amp;M5&amp;"  校長"</f>
        <v>岡山市立津山第一中学校  校長</v>
      </c>
      <c r="D41" s="90"/>
      <c r="E41" s="90"/>
      <c r="F41" s="90"/>
      <c r="G41" s="90"/>
      <c r="H41" s="90"/>
      <c r="I41" s="90"/>
      <c r="J41" s="90"/>
      <c r="K41" s="90"/>
      <c r="M41" s="91"/>
      <c r="N41" s="91"/>
      <c r="O41" s="91"/>
      <c r="P41" s="91"/>
      <c r="Q41" s="91"/>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P4:U14"/>
    <mergeCell ref="O15:U15"/>
    <mergeCell ref="O16:U18"/>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Q33:S33"/>
    <mergeCell ref="D30:F30"/>
    <mergeCell ref="H30:J30"/>
    <mergeCell ref="M30:O30"/>
    <mergeCell ref="Q30:S30"/>
    <mergeCell ref="D31:F31"/>
    <mergeCell ref="H31:J31"/>
    <mergeCell ref="M31:O31"/>
    <mergeCell ref="Q31:S31"/>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000-000000000000}">
      <formula1>"備前西,備前東,備南東,備南西,備北,美作"</formula1>
    </dataValidation>
    <dataValidation type="list" allowBlank="1" showInputMessage="1" showErrorMessage="1" sqref="M5" xr:uid="{00000000-0002-0000-0000-000001000000}">
      <formula1>"中学校,聾学校,中等教育学校"</formula1>
    </dataValidation>
    <dataValidation type="list" allowBlank="1" showInputMessage="1" sqref="C14:C21 H14:H21 V14:V21 O14" xr:uid="{00000000-0002-0000-0000-000002000000}">
      <formula1>"3,③,2,②,1,①"</formula1>
    </dataValidation>
    <dataValidation type="list" allowBlank="1" showInputMessage="1" showErrorMessage="1" sqref="U25:U35 C7:C8 P25:P36 G25:G36" xr:uid="{00000000-0002-0000-0000-000003000000}">
      <formula1>"3,2,1"</formula1>
    </dataValidation>
    <dataValidation type="list" allowBlank="1" showInputMessage="1" showErrorMessage="1" sqref="E10 J10" xr:uid="{00000000-0002-0000-0000-000004000000}">
      <formula1>"1,2,3,4,5,6,7,8,9,10,11,12,13,14"</formula1>
    </dataValidation>
    <dataValidation type="list" allowBlank="1" showInputMessage="1" showErrorMessage="1" sqref="T25:T36 C13 G13:H13 L13 O13 K25:K36 V13" xr:uid="{00000000-0002-0000-0000-000005000000}">
      <formula1>"内部,外部"</formula1>
    </dataValidation>
    <dataValidation type="list" allowBlank="1" showInputMessage="1" showErrorMessage="1" sqref="G14:G21 L14:L21" xr:uid="{00000000-0002-0000-0000-000006000000}">
      <formula1>"3,③,2,②,1,①"</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0"/>
  <sheetViews>
    <sheetView view="pageBreakPreview" zoomScale="115" zoomScaleNormal="100" zoomScaleSheetLayoutView="115" workbookViewId="0">
      <selection activeCell="D7" sqref="D7"/>
    </sheetView>
  </sheetViews>
  <sheetFormatPr defaultRowHeight="18"/>
  <sheetData>
    <row r="2" spans="2:2">
      <c r="B2" t="s">
        <v>784</v>
      </c>
    </row>
    <row r="3" spans="2:2">
      <c r="B3" t="s">
        <v>774</v>
      </c>
    </row>
    <row r="4" spans="2:2" ht="29">
      <c r="B4" s="84" t="s">
        <v>777</v>
      </c>
    </row>
    <row r="5" spans="2:2">
      <c r="B5" t="s">
        <v>785</v>
      </c>
    </row>
    <row r="6" spans="2:2">
      <c r="B6" t="s">
        <v>776</v>
      </c>
    </row>
    <row r="7" spans="2:2">
      <c r="B7" t="s">
        <v>775</v>
      </c>
    </row>
    <row r="8" spans="2:2">
      <c r="B8" t="s">
        <v>778</v>
      </c>
    </row>
    <row r="9" spans="2:2">
      <c r="B9" t="s">
        <v>779</v>
      </c>
    </row>
    <row r="10" spans="2:2" ht="26.5">
      <c r="B10" s="85" t="s">
        <v>780</v>
      </c>
    </row>
  </sheetData>
  <phoneticPr fontId="1"/>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0"/>
  <sheetViews>
    <sheetView workbookViewId="0">
      <pane xSplit="2" ySplit="2" topLeftCell="C3" activePane="bottomRight" state="frozen"/>
      <selection pane="topRight" activeCell="C1" sqref="C1"/>
      <selection pane="bottomLeft" activeCell="A3" sqref="A3"/>
      <selection pane="bottomRight" activeCell="D92" sqref="D92"/>
    </sheetView>
  </sheetViews>
  <sheetFormatPr defaultRowHeight="18"/>
  <cols>
    <col min="2" max="2" width="9" style="1"/>
    <col min="3" max="3" width="12.25" style="1" customWidth="1"/>
    <col min="4" max="4" width="11.58203125" style="1" customWidth="1"/>
    <col min="5" max="6" width="9" style="1"/>
    <col min="7" max="7" width="27.75" style="1" customWidth="1"/>
    <col min="8" max="8" width="15.25" style="1" customWidth="1"/>
    <col min="9" max="9" width="7.08203125" style="1" customWidth="1"/>
  </cols>
  <sheetData>
    <row r="1" spans="2:10" ht="18" customHeight="1"/>
    <row r="2" spans="2:10">
      <c r="B2" s="26" t="s">
        <v>560</v>
      </c>
      <c r="C2" s="26" t="s">
        <v>561</v>
      </c>
      <c r="D2" s="26" t="s">
        <v>562</v>
      </c>
      <c r="E2" s="26" t="s">
        <v>563</v>
      </c>
      <c r="F2" s="26" t="s">
        <v>564</v>
      </c>
      <c r="G2" s="26" t="s">
        <v>565</v>
      </c>
      <c r="H2" s="26" t="s">
        <v>566</v>
      </c>
      <c r="I2" s="26" t="s">
        <v>567</v>
      </c>
    </row>
    <row r="3" spans="2:10">
      <c r="B3" s="1">
        <v>1</v>
      </c>
      <c r="C3" s="1" t="s">
        <v>34</v>
      </c>
      <c r="D3" s="1" t="s">
        <v>70</v>
      </c>
      <c r="E3" s="1" t="s">
        <v>537</v>
      </c>
      <c r="F3" s="1" t="s">
        <v>71</v>
      </c>
      <c r="G3" s="1" t="s">
        <v>133</v>
      </c>
      <c r="H3" s="1" t="s">
        <v>606</v>
      </c>
      <c r="I3" s="1" t="s">
        <v>35</v>
      </c>
    </row>
    <row r="4" spans="2:10">
      <c r="B4" s="1">
        <v>2</v>
      </c>
      <c r="C4" s="1" t="s">
        <v>34</v>
      </c>
      <c r="D4" s="1" t="s">
        <v>64</v>
      </c>
      <c r="E4" s="1" t="s">
        <v>537</v>
      </c>
      <c r="F4" s="1" t="s">
        <v>65</v>
      </c>
      <c r="G4" s="1" t="s">
        <v>130</v>
      </c>
      <c r="H4" s="1" t="s">
        <v>607</v>
      </c>
      <c r="I4" s="1" t="s">
        <v>35</v>
      </c>
      <c r="J4" s="22"/>
    </row>
    <row r="5" spans="2:10">
      <c r="B5" s="1">
        <v>3</v>
      </c>
      <c r="C5" s="1" t="s">
        <v>34</v>
      </c>
      <c r="D5" s="1" t="s">
        <v>60</v>
      </c>
      <c r="E5" s="1" t="s">
        <v>537</v>
      </c>
      <c r="F5" s="1" t="s">
        <v>61</v>
      </c>
      <c r="G5" s="1" t="s">
        <v>128</v>
      </c>
      <c r="H5" s="1" t="s">
        <v>608</v>
      </c>
      <c r="I5" s="1" t="s">
        <v>35</v>
      </c>
    </row>
    <row r="6" spans="2:10">
      <c r="B6" s="1">
        <v>4</v>
      </c>
      <c r="C6" s="1" t="s">
        <v>34</v>
      </c>
      <c r="D6" s="1" t="s">
        <v>58</v>
      </c>
      <c r="E6" s="1" t="s">
        <v>537</v>
      </c>
      <c r="F6" s="1" t="s">
        <v>59</v>
      </c>
      <c r="G6" s="1" t="s">
        <v>127</v>
      </c>
      <c r="H6" s="1" t="s">
        <v>609</v>
      </c>
      <c r="I6" s="1" t="s">
        <v>35</v>
      </c>
    </row>
    <row r="7" spans="2:10">
      <c r="B7" s="1">
        <v>5</v>
      </c>
      <c r="C7" s="1" t="s">
        <v>34</v>
      </c>
      <c r="D7" s="1" t="s">
        <v>50</v>
      </c>
      <c r="E7" s="1" t="s">
        <v>537</v>
      </c>
      <c r="F7" s="1" t="s">
        <v>51</v>
      </c>
      <c r="G7" s="1" t="s">
        <v>123</v>
      </c>
      <c r="H7" s="1" t="s">
        <v>610</v>
      </c>
      <c r="I7" s="1" t="s">
        <v>35</v>
      </c>
    </row>
    <row r="8" spans="2:10">
      <c r="B8" s="1">
        <v>6</v>
      </c>
      <c r="C8" s="1" t="s">
        <v>34</v>
      </c>
      <c r="D8" s="1" t="s">
        <v>66</v>
      </c>
      <c r="E8" s="1" t="s">
        <v>537</v>
      </c>
      <c r="F8" s="1" t="s">
        <v>67</v>
      </c>
      <c r="G8" s="1" t="s">
        <v>131</v>
      </c>
      <c r="H8" s="1" t="s">
        <v>611</v>
      </c>
      <c r="I8" s="1" t="s">
        <v>35</v>
      </c>
    </row>
    <row r="9" spans="2:10">
      <c r="B9" s="1">
        <v>7</v>
      </c>
      <c r="C9" s="1" t="s">
        <v>34</v>
      </c>
      <c r="D9" s="1" t="s">
        <v>46</v>
      </c>
      <c r="E9" s="1" t="s">
        <v>537</v>
      </c>
      <c r="F9" s="1" t="s">
        <v>47</v>
      </c>
      <c r="G9" s="1" t="s">
        <v>121</v>
      </c>
      <c r="H9" s="1" t="s">
        <v>612</v>
      </c>
      <c r="I9" s="1" t="s">
        <v>35</v>
      </c>
    </row>
    <row r="10" spans="2:10">
      <c r="B10" s="1">
        <v>8</v>
      </c>
      <c r="C10" s="1" t="s">
        <v>34</v>
      </c>
      <c r="D10" s="1" t="s">
        <v>115</v>
      </c>
      <c r="E10" s="1" t="s">
        <v>537</v>
      </c>
      <c r="F10" s="1" t="s">
        <v>116</v>
      </c>
      <c r="G10" s="1" t="s">
        <v>156</v>
      </c>
      <c r="H10" s="1" t="s">
        <v>613</v>
      </c>
      <c r="I10" s="1" t="s">
        <v>35</v>
      </c>
    </row>
    <row r="11" spans="2:10">
      <c r="B11" s="1">
        <v>9</v>
      </c>
      <c r="C11" s="1" t="s">
        <v>34</v>
      </c>
      <c r="D11" s="1" t="s">
        <v>105</v>
      </c>
      <c r="E11" s="1" t="s">
        <v>537</v>
      </c>
      <c r="F11" s="1" t="s">
        <v>106</v>
      </c>
      <c r="G11" s="1" t="s">
        <v>151</v>
      </c>
      <c r="H11" s="1" t="s">
        <v>614</v>
      </c>
      <c r="I11" s="1" t="s">
        <v>35</v>
      </c>
    </row>
    <row r="12" spans="2:10">
      <c r="B12" s="1">
        <v>10</v>
      </c>
      <c r="C12" s="1" t="s">
        <v>34</v>
      </c>
      <c r="D12" s="1" t="s">
        <v>113</v>
      </c>
      <c r="E12" s="1" t="s">
        <v>537</v>
      </c>
      <c r="F12" s="1" t="s">
        <v>114</v>
      </c>
      <c r="G12" s="1" t="s">
        <v>155</v>
      </c>
      <c r="H12" s="1" t="s">
        <v>615</v>
      </c>
      <c r="I12" s="1" t="s">
        <v>35</v>
      </c>
    </row>
    <row r="13" spans="2:10">
      <c r="B13" s="1">
        <v>11</v>
      </c>
      <c r="C13" s="1" t="s">
        <v>34</v>
      </c>
      <c r="D13" s="1" t="s">
        <v>84</v>
      </c>
      <c r="E13" s="1" t="s">
        <v>537</v>
      </c>
      <c r="F13" s="1" t="s">
        <v>85</v>
      </c>
      <c r="G13" s="1" t="s">
        <v>140</v>
      </c>
      <c r="H13" s="1" t="s">
        <v>616</v>
      </c>
      <c r="I13" s="1" t="s">
        <v>35</v>
      </c>
    </row>
    <row r="14" spans="2:10">
      <c r="B14" s="1">
        <v>12</v>
      </c>
      <c r="C14" s="1" t="s">
        <v>34</v>
      </c>
      <c r="D14" s="1" t="s">
        <v>76</v>
      </c>
      <c r="E14" s="1" t="s">
        <v>537</v>
      </c>
      <c r="F14" s="1" t="s">
        <v>77</v>
      </c>
      <c r="G14" s="1" t="s">
        <v>136</v>
      </c>
      <c r="H14" s="1" t="s">
        <v>617</v>
      </c>
      <c r="I14" s="1" t="s">
        <v>35</v>
      </c>
    </row>
    <row r="15" spans="2:10">
      <c r="B15" s="1">
        <v>13</v>
      </c>
      <c r="C15" s="1" t="s">
        <v>34</v>
      </c>
      <c r="D15" s="1" t="s">
        <v>82</v>
      </c>
      <c r="E15" s="1" t="s">
        <v>537</v>
      </c>
      <c r="F15" s="1" t="s">
        <v>83</v>
      </c>
      <c r="G15" s="1" t="s">
        <v>139</v>
      </c>
      <c r="H15" s="1" t="s">
        <v>618</v>
      </c>
      <c r="I15" s="1" t="s">
        <v>35</v>
      </c>
    </row>
    <row r="16" spans="2:10">
      <c r="B16" s="1">
        <v>14</v>
      </c>
      <c r="C16" s="1" t="s">
        <v>34</v>
      </c>
      <c r="D16" s="1" t="s">
        <v>86</v>
      </c>
      <c r="E16" s="1" t="s">
        <v>537</v>
      </c>
      <c r="F16" s="1" t="s">
        <v>87</v>
      </c>
      <c r="G16" s="1" t="s">
        <v>141</v>
      </c>
      <c r="H16" s="1" t="s">
        <v>619</v>
      </c>
      <c r="I16" s="1" t="s">
        <v>35</v>
      </c>
    </row>
    <row r="17" spans="2:9">
      <c r="B17" s="1">
        <v>15</v>
      </c>
      <c r="C17" s="1" t="s">
        <v>34</v>
      </c>
      <c r="D17" s="1" t="s">
        <v>56</v>
      </c>
      <c r="E17" s="1" t="s">
        <v>537</v>
      </c>
      <c r="F17" s="1" t="s">
        <v>57</v>
      </c>
      <c r="G17" s="1" t="s">
        <v>126</v>
      </c>
      <c r="H17" s="1" t="s">
        <v>620</v>
      </c>
      <c r="I17" s="1" t="s">
        <v>35</v>
      </c>
    </row>
    <row r="18" spans="2:9">
      <c r="B18" s="1">
        <v>16</v>
      </c>
      <c r="C18" s="1" t="s">
        <v>34</v>
      </c>
      <c r="D18" s="1" t="s">
        <v>107</v>
      </c>
      <c r="E18" s="1" t="s">
        <v>537</v>
      </c>
      <c r="F18" s="1" t="s">
        <v>108</v>
      </c>
      <c r="G18" s="1" t="s">
        <v>152</v>
      </c>
      <c r="H18" s="1" t="s">
        <v>621</v>
      </c>
      <c r="I18" s="1" t="s">
        <v>35</v>
      </c>
    </row>
    <row r="19" spans="2:9">
      <c r="B19" s="1">
        <v>17</v>
      </c>
      <c r="C19" s="1" t="s">
        <v>34</v>
      </c>
      <c r="D19" s="1" t="s">
        <v>99</v>
      </c>
      <c r="E19" s="1" t="s">
        <v>537</v>
      </c>
      <c r="F19" s="1" t="s">
        <v>100</v>
      </c>
      <c r="G19" s="1" t="s">
        <v>148</v>
      </c>
      <c r="H19" s="1" t="s">
        <v>622</v>
      </c>
      <c r="I19" s="1" t="s">
        <v>35</v>
      </c>
    </row>
    <row r="20" spans="2:9">
      <c r="B20" s="1">
        <v>18</v>
      </c>
      <c r="C20" s="1" t="s">
        <v>34</v>
      </c>
      <c r="D20" s="1" t="s">
        <v>74</v>
      </c>
      <c r="E20" s="1" t="s">
        <v>537</v>
      </c>
      <c r="F20" s="1" t="s">
        <v>75</v>
      </c>
      <c r="G20" s="1" t="s">
        <v>135</v>
      </c>
      <c r="H20" s="1" t="s">
        <v>623</v>
      </c>
      <c r="I20" s="1" t="s">
        <v>35</v>
      </c>
    </row>
    <row r="21" spans="2:9">
      <c r="B21" s="1">
        <v>19</v>
      </c>
      <c r="C21" s="1" t="s">
        <v>34</v>
      </c>
      <c r="D21" s="1" t="s">
        <v>78</v>
      </c>
      <c r="E21" s="1" t="s">
        <v>537</v>
      </c>
      <c r="F21" s="1" t="s">
        <v>79</v>
      </c>
      <c r="G21" s="1" t="s">
        <v>137</v>
      </c>
      <c r="H21" s="1" t="s">
        <v>624</v>
      </c>
      <c r="I21" s="1" t="s">
        <v>35</v>
      </c>
    </row>
    <row r="22" spans="2:9">
      <c r="B22" s="1">
        <v>20</v>
      </c>
      <c r="C22" s="1" t="s">
        <v>34</v>
      </c>
      <c r="D22" s="1" t="s">
        <v>88</v>
      </c>
      <c r="E22" s="1" t="s">
        <v>537</v>
      </c>
      <c r="F22" s="1" t="s">
        <v>89</v>
      </c>
      <c r="G22" s="1" t="s">
        <v>142</v>
      </c>
      <c r="H22" s="1" t="s">
        <v>625</v>
      </c>
      <c r="I22" s="1" t="s">
        <v>35</v>
      </c>
    </row>
    <row r="23" spans="2:9">
      <c r="B23" s="1">
        <v>21</v>
      </c>
      <c r="C23" s="1" t="s">
        <v>34</v>
      </c>
      <c r="D23" s="1" t="s">
        <v>93</v>
      </c>
      <c r="E23" s="1" t="s">
        <v>537</v>
      </c>
      <c r="F23" s="1" t="s">
        <v>94</v>
      </c>
      <c r="G23" s="1" t="s">
        <v>145</v>
      </c>
      <c r="H23" s="1" t="s">
        <v>626</v>
      </c>
      <c r="I23" s="1" t="s">
        <v>35</v>
      </c>
    </row>
    <row r="24" spans="2:9">
      <c r="B24" s="1">
        <v>22</v>
      </c>
      <c r="C24" s="1" t="s">
        <v>34</v>
      </c>
      <c r="D24" s="1" t="s">
        <v>90</v>
      </c>
      <c r="E24" s="1" t="s">
        <v>537</v>
      </c>
      <c r="F24" s="1" t="s">
        <v>91</v>
      </c>
      <c r="G24" s="1" t="s">
        <v>143</v>
      </c>
      <c r="H24" s="1" t="s">
        <v>627</v>
      </c>
      <c r="I24" s="1" t="s">
        <v>35</v>
      </c>
    </row>
    <row r="25" spans="2:9">
      <c r="B25" s="1">
        <v>23</v>
      </c>
      <c r="C25" s="1" t="s">
        <v>34</v>
      </c>
      <c r="D25" s="1" t="s">
        <v>786</v>
      </c>
      <c r="E25" s="1" t="s">
        <v>787</v>
      </c>
      <c r="F25" s="1" t="s">
        <v>92</v>
      </c>
      <c r="G25" s="1" t="s">
        <v>144</v>
      </c>
      <c r="H25" s="1" t="s">
        <v>628</v>
      </c>
      <c r="I25" s="1" t="s">
        <v>35</v>
      </c>
    </row>
    <row r="26" spans="2:9">
      <c r="B26" s="1">
        <v>24</v>
      </c>
      <c r="C26" s="1" t="s">
        <v>34</v>
      </c>
      <c r="D26" s="1" t="s">
        <v>48</v>
      </c>
      <c r="E26" s="1" t="s">
        <v>537</v>
      </c>
      <c r="F26" s="1" t="s">
        <v>49</v>
      </c>
      <c r="G26" s="1" t="s">
        <v>122</v>
      </c>
      <c r="H26" s="1" t="s">
        <v>629</v>
      </c>
      <c r="I26" s="1" t="s">
        <v>35</v>
      </c>
    </row>
    <row r="27" spans="2:9">
      <c r="B27" s="1">
        <v>25</v>
      </c>
      <c r="C27" s="1" t="s">
        <v>34</v>
      </c>
      <c r="D27" s="1" t="s">
        <v>72</v>
      </c>
      <c r="E27" s="1" t="s">
        <v>537</v>
      </c>
      <c r="F27" s="1" t="s">
        <v>73</v>
      </c>
      <c r="G27" s="1" t="s">
        <v>134</v>
      </c>
      <c r="H27" s="1" t="s">
        <v>630</v>
      </c>
      <c r="I27" s="1" t="s">
        <v>35</v>
      </c>
    </row>
    <row r="28" spans="2:9">
      <c r="B28" s="1">
        <v>26</v>
      </c>
      <c r="C28" s="1" t="s">
        <v>34</v>
      </c>
      <c r="D28" s="1" t="s">
        <v>52</v>
      </c>
      <c r="E28" s="1" t="s">
        <v>537</v>
      </c>
      <c r="F28" s="1" t="s">
        <v>53</v>
      </c>
      <c r="G28" s="1" t="s">
        <v>124</v>
      </c>
      <c r="H28" s="1" t="s">
        <v>631</v>
      </c>
      <c r="I28" s="1" t="s">
        <v>35</v>
      </c>
    </row>
    <row r="29" spans="2:9">
      <c r="B29" s="1">
        <v>27</v>
      </c>
      <c r="C29" s="1" t="s">
        <v>34</v>
      </c>
      <c r="D29" s="1" t="s">
        <v>62</v>
      </c>
      <c r="E29" s="1" t="s">
        <v>537</v>
      </c>
      <c r="F29" s="1" t="s">
        <v>63</v>
      </c>
      <c r="G29" s="1" t="s">
        <v>129</v>
      </c>
      <c r="H29" s="1" t="s">
        <v>632</v>
      </c>
      <c r="I29" s="1" t="s">
        <v>35</v>
      </c>
    </row>
    <row r="30" spans="2:9">
      <c r="B30" s="1">
        <v>28</v>
      </c>
      <c r="C30" s="1" t="s">
        <v>34</v>
      </c>
      <c r="D30" s="1" t="s">
        <v>103</v>
      </c>
      <c r="E30" s="1" t="s">
        <v>537</v>
      </c>
      <c r="F30" s="1" t="s">
        <v>104</v>
      </c>
      <c r="G30" s="1" t="s">
        <v>150</v>
      </c>
      <c r="H30" s="1" t="s">
        <v>633</v>
      </c>
      <c r="I30" s="1" t="s">
        <v>35</v>
      </c>
    </row>
    <row r="31" spans="2:9">
      <c r="B31" s="1">
        <v>29</v>
      </c>
      <c r="C31" s="1" t="s">
        <v>34</v>
      </c>
      <c r="D31" s="1" t="s">
        <v>117</v>
      </c>
      <c r="E31" s="1" t="s">
        <v>537</v>
      </c>
      <c r="F31" s="1" t="s">
        <v>118</v>
      </c>
      <c r="G31" s="1" t="s">
        <v>157</v>
      </c>
      <c r="H31" s="1" t="s">
        <v>634</v>
      </c>
      <c r="I31" s="1" t="s">
        <v>35</v>
      </c>
    </row>
    <row r="32" spans="2:9">
      <c r="B32" s="1">
        <v>30</v>
      </c>
      <c r="C32" s="1" t="s">
        <v>34</v>
      </c>
      <c r="D32" s="1" t="s">
        <v>97</v>
      </c>
      <c r="E32" s="1" t="s">
        <v>537</v>
      </c>
      <c r="F32" s="1" t="s">
        <v>98</v>
      </c>
      <c r="G32" s="1" t="s">
        <v>147</v>
      </c>
      <c r="H32" s="1" t="s">
        <v>635</v>
      </c>
      <c r="I32" s="1" t="s">
        <v>35</v>
      </c>
    </row>
    <row r="33" spans="2:10">
      <c r="B33" s="1">
        <v>31</v>
      </c>
      <c r="C33" s="1" t="s">
        <v>34</v>
      </c>
      <c r="D33" s="1" t="s">
        <v>109</v>
      </c>
      <c r="E33" s="1" t="s">
        <v>537</v>
      </c>
      <c r="F33" s="1" t="s">
        <v>110</v>
      </c>
      <c r="G33" s="1" t="s">
        <v>153</v>
      </c>
      <c r="H33" s="1" t="s">
        <v>636</v>
      </c>
      <c r="I33" s="1" t="s">
        <v>35</v>
      </c>
    </row>
    <row r="34" spans="2:10">
      <c r="B34" s="1">
        <v>32</v>
      </c>
      <c r="C34" s="1" t="s">
        <v>34</v>
      </c>
      <c r="D34" s="1" t="s">
        <v>44</v>
      </c>
      <c r="E34" s="1" t="s">
        <v>537</v>
      </c>
      <c r="F34" s="1" t="s">
        <v>45</v>
      </c>
      <c r="G34" s="1" t="s">
        <v>120</v>
      </c>
      <c r="H34" s="1" t="s">
        <v>637</v>
      </c>
      <c r="I34" s="1" t="s">
        <v>35</v>
      </c>
    </row>
    <row r="35" spans="2:10">
      <c r="B35" s="1">
        <v>33</v>
      </c>
      <c r="C35" s="1" t="s">
        <v>34</v>
      </c>
      <c r="D35" s="1" t="s">
        <v>111</v>
      </c>
      <c r="E35" s="1" t="s">
        <v>537</v>
      </c>
      <c r="F35" s="1" t="s">
        <v>112</v>
      </c>
      <c r="G35" s="1" t="s">
        <v>154</v>
      </c>
      <c r="H35" s="1" t="s">
        <v>638</v>
      </c>
      <c r="I35" s="1" t="s">
        <v>35</v>
      </c>
    </row>
    <row r="36" spans="2:10">
      <c r="B36" s="1">
        <v>34</v>
      </c>
      <c r="C36" s="1" t="s">
        <v>34</v>
      </c>
      <c r="D36" s="1" t="s">
        <v>101</v>
      </c>
      <c r="E36" s="1" t="s">
        <v>537</v>
      </c>
      <c r="F36" s="1" t="s">
        <v>102</v>
      </c>
      <c r="G36" s="1" t="s">
        <v>149</v>
      </c>
      <c r="H36" s="1" t="s">
        <v>639</v>
      </c>
      <c r="I36" s="1" t="s">
        <v>35</v>
      </c>
    </row>
    <row r="37" spans="2:10">
      <c r="B37" s="1">
        <v>35</v>
      </c>
      <c r="C37" s="1" t="s">
        <v>605</v>
      </c>
      <c r="D37" s="1" t="s">
        <v>550</v>
      </c>
      <c r="E37" s="1" t="s">
        <v>543</v>
      </c>
      <c r="F37" s="1" t="s">
        <v>568</v>
      </c>
      <c r="G37" s="1" t="s">
        <v>601</v>
      </c>
      <c r="H37" s="1" t="s">
        <v>592</v>
      </c>
      <c r="I37" s="1" t="s">
        <v>542</v>
      </c>
      <c r="J37" s="1"/>
    </row>
    <row r="38" spans="2:10">
      <c r="B38" s="1">
        <v>36</v>
      </c>
      <c r="C38" s="1" t="s">
        <v>762</v>
      </c>
      <c r="D38" s="1" t="s">
        <v>544</v>
      </c>
      <c r="E38" s="1" t="s">
        <v>543</v>
      </c>
      <c r="F38" s="1" t="s">
        <v>569</v>
      </c>
      <c r="G38" s="1" t="s">
        <v>570</v>
      </c>
      <c r="H38" s="1" t="s">
        <v>593</v>
      </c>
      <c r="I38" s="1" t="s">
        <v>542</v>
      </c>
    </row>
    <row r="39" spans="2:10">
      <c r="B39" s="1">
        <v>37</v>
      </c>
      <c r="C39" s="1" t="s">
        <v>762</v>
      </c>
      <c r="D39" s="1" t="s">
        <v>545</v>
      </c>
      <c r="E39" s="1" t="s">
        <v>543</v>
      </c>
      <c r="F39" s="1" t="s">
        <v>571</v>
      </c>
      <c r="G39" s="1" t="s">
        <v>572</v>
      </c>
      <c r="H39" s="1" t="s">
        <v>594</v>
      </c>
      <c r="I39" s="1" t="s">
        <v>542</v>
      </c>
    </row>
    <row r="40" spans="2:10">
      <c r="B40" s="1">
        <v>38</v>
      </c>
      <c r="C40" s="1" t="s">
        <v>762</v>
      </c>
      <c r="D40" s="1" t="s">
        <v>546</v>
      </c>
      <c r="E40" s="1" t="s">
        <v>543</v>
      </c>
      <c r="F40" s="1" t="s">
        <v>573</v>
      </c>
      <c r="G40" s="1" t="s">
        <v>602</v>
      </c>
      <c r="H40" s="1" t="s">
        <v>595</v>
      </c>
      <c r="I40" s="1" t="s">
        <v>542</v>
      </c>
    </row>
    <row r="41" spans="2:10">
      <c r="B41" s="1">
        <v>39</v>
      </c>
      <c r="C41" s="1" t="s">
        <v>119</v>
      </c>
      <c r="D41" s="1" t="s">
        <v>547</v>
      </c>
      <c r="E41" s="1" t="s">
        <v>548</v>
      </c>
      <c r="F41" s="1" t="s">
        <v>574</v>
      </c>
      <c r="G41" s="1" t="s">
        <v>603</v>
      </c>
      <c r="H41" s="1" t="s">
        <v>600</v>
      </c>
      <c r="I41" s="1" t="s">
        <v>542</v>
      </c>
    </row>
    <row r="42" spans="2:10">
      <c r="B42" s="1">
        <v>40</v>
      </c>
      <c r="C42" s="1" t="s">
        <v>119</v>
      </c>
      <c r="D42" s="1" t="s">
        <v>42</v>
      </c>
      <c r="E42" s="1" t="s">
        <v>537</v>
      </c>
      <c r="F42" s="1" t="s">
        <v>43</v>
      </c>
      <c r="G42" s="1" t="s">
        <v>158</v>
      </c>
      <c r="H42" s="1" t="s">
        <v>640</v>
      </c>
      <c r="I42" s="1" t="s">
        <v>35</v>
      </c>
    </row>
    <row r="43" spans="2:10">
      <c r="B43" s="1">
        <v>41</v>
      </c>
      <c r="C43" s="1" t="s">
        <v>762</v>
      </c>
      <c r="D43" s="1" t="s">
        <v>549</v>
      </c>
      <c r="E43" s="1" t="s">
        <v>537</v>
      </c>
      <c r="F43" s="1" t="s">
        <v>575</v>
      </c>
      <c r="G43" s="1" t="s">
        <v>576</v>
      </c>
      <c r="H43" s="1" t="s">
        <v>577</v>
      </c>
      <c r="I43" s="1" t="s">
        <v>542</v>
      </c>
    </row>
    <row r="44" spans="2:10">
      <c r="B44" s="1">
        <v>42</v>
      </c>
      <c r="C44" s="1" t="s">
        <v>34</v>
      </c>
      <c r="D44" s="1" t="s">
        <v>68</v>
      </c>
      <c r="E44" s="1" t="s">
        <v>537</v>
      </c>
      <c r="F44" s="1" t="s">
        <v>69</v>
      </c>
      <c r="G44" s="1" t="s">
        <v>132</v>
      </c>
      <c r="H44" s="1" t="s">
        <v>641</v>
      </c>
      <c r="I44" s="1" t="s">
        <v>35</v>
      </c>
    </row>
    <row r="45" spans="2:10">
      <c r="B45" s="1">
        <v>43</v>
      </c>
      <c r="C45" s="1" t="s">
        <v>762</v>
      </c>
      <c r="D45" s="1" t="s">
        <v>551</v>
      </c>
      <c r="E45" s="1" t="s">
        <v>540</v>
      </c>
      <c r="F45" s="1" t="s">
        <v>578</v>
      </c>
      <c r="G45" s="1" t="s">
        <v>579</v>
      </c>
      <c r="H45" s="1" t="s">
        <v>596</v>
      </c>
      <c r="I45" s="1" t="s">
        <v>542</v>
      </c>
    </row>
    <row r="46" spans="2:10">
      <c r="B46" s="1">
        <v>44</v>
      </c>
      <c r="C46" s="1" t="s">
        <v>34</v>
      </c>
      <c r="D46" s="1" t="s">
        <v>95</v>
      </c>
      <c r="E46" s="1" t="s">
        <v>537</v>
      </c>
      <c r="F46" s="1" t="s">
        <v>96</v>
      </c>
      <c r="G46" s="1" t="s">
        <v>146</v>
      </c>
      <c r="H46" s="1" t="s">
        <v>642</v>
      </c>
      <c r="I46" s="1" t="s">
        <v>35</v>
      </c>
    </row>
    <row r="47" spans="2:10">
      <c r="B47" s="1">
        <v>45</v>
      </c>
      <c r="C47" s="1" t="s">
        <v>34</v>
      </c>
      <c r="D47" s="1" t="s">
        <v>54</v>
      </c>
      <c r="E47" s="1" t="s">
        <v>537</v>
      </c>
      <c r="F47" s="1" t="s">
        <v>55</v>
      </c>
      <c r="G47" s="1" t="s">
        <v>125</v>
      </c>
      <c r="H47" s="1" t="s">
        <v>643</v>
      </c>
      <c r="I47" s="1" t="s">
        <v>35</v>
      </c>
    </row>
    <row r="48" spans="2:10">
      <c r="B48" s="1">
        <v>46</v>
      </c>
      <c r="C48" s="1" t="s">
        <v>34</v>
      </c>
      <c r="D48" s="1" t="s">
        <v>80</v>
      </c>
      <c r="E48" s="1" t="s">
        <v>537</v>
      </c>
      <c r="F48" s="1" t="s">
        <v>81</v>
      </c>
      <c r="G48" s="1" t="s">
        <v>138</v>
      </c>
      <c r="H48" s="1" t="s">
        <v>644</v>
      </c>
      <c r="I48" s="1" t="s">
        <v>35</v>
      </c>
    </row>
    <row r="49" spans="2:9">
      <c r="B49" s="1">
        <v>47</v>
      </c>
      <c r="C49" s="1" t="s">
        <v>119</v>
      </c>
      <c r="D49" t="s">
        <v>538</v>
      </c>
      <c r="E49" s="1" t="s">
        <v>540</v>
      </c>
      <c r="F49" s="1" t="s">
        <v>539</v>
      </c>
      <c r="G49" s="1" t="s">
        <v>541</v>
      </c>
      <c r="H49" s="22" t="s">
        <v>645</v>
      </c>
      <c r="I49" s="1" t="s">
        <v>35</v>
      </c>
    </row>
    <row r="50" spans="2:9">
      <c r="B50" s="1">
        <v>48</v>
      </c>
      <c r="C50" s="1" t="s">
        <v>762</v>
      </c>
      <c r="D50" s="1" t="s">
        <v>552</v>
      </c>
      <c r="E50" s="1" t="s">
        <v>537</v>
      </c>
      <c r="F50" s="1" t="s">
        <v>580</v>
      </c>
      <c r="G50" s="1" t="s">
        <v>604</v>
      </c>
      <c r="H50" s="1" t="s">
        <v>597</v>
      </c>
      <c r="I50" s="1" t="s">
        <v>542</v>
      </c>
    </row>
    <row r="51" spans="2:9">
      <c r="B51" s="1">
        <v>49</v>
      </c>
      <c r="C51" s="1" t="s">
        <v>250</v>
      </c>
      <c r="D51" s="1" t="s">
        <v>236</v>
      </c>
      <c r="E51" s="1" t="s">
        <v>537</v>
      </c>
      <c r="F51" s="1" t="s">
        <v>237</v>
      </c>
      <c r="G51" s="1" t="s">
        <v>473</v>
      </c>
      <c r="H51" s="1" t="s">
        <v>646</v>
      </c>
      <c r="I51" s="1" t="s">
        <v>35</v>
      </c>
    </row>
    <row r="52" spans="2:9">
      <c r="B52" s="1">
        <v>50</v>
      </c>
      <c r="C52" s="1" t="s">
        <v>250</v>
      </c>
      <c r="D52" s="1" t="s">
        <v>238</v>
      </c>
      <c r="E52" s="1" t="s">
        <v>537</v>
      </c>
      <c r="F52" s="1" t="s">
        <v>239</v>
      </c>
      <c r="G52" s="1" t="s">
        <v>474</v>
      </c>
      <c r="H52" s="1" t="s">
        <v>647</v>
      </c>
      <c r="I52" s="1" t="s">
        <v>35</v>
      </c>
    </row>
    <row r="53" spans="2:9">
      <c r="B53" s="1">
        <v>51</v>
      </c>
      <c r="C53" s="1" t="s">
        <v>250</v>
      </c>
      <c r="D53" s="1" t="s">
        <v>240</v>
      </c>
      <c r="E53" s="1" t="s">
        <v>537</v>
      </c>
      <c r="F53" s="1" t="s">
        <v>241</v>
      </c>
      <c r="G53" s="1" t="s">
        <v>475</v>
      </c>
      <c r="H53" s="1" t="s">
        <v>648</v>
      </c>
      <c r="I53" s="1" t="s">
        <v>35</v>
      </c>
    </row>
    <row r="54" spans="2:9">
      <c r="B54" s="1">
        <v>52</v>
      </c>
      <c r="C54" s="1" t="s">
        <v>250</v>
      </c>
      <c r="D54" s="1" t="s">
        <v>244</v>
      </c>
      <c r="E54" s="1" t="s">
        <v>537</v>
      </c>
      <c r="F54" s="1" t="s">
        <v>245</v>
      </c>
      <c r="G54" s="1" t="s">
        <v>477</v>
      </c>
      <c r="H54" s="1" t="s">
        <v>649</v>
      </c>
      <c r="I54" s="1" t="s">
        <v>35</v>
      </c>
    </row>
    <row r="55" spans="2:9">
      <c r="B55" s="1">
        <v>53</v>
      </c>
      <c r="C55" s="1" t="s">
        <v>250</v>
      </c>
      <c r="D55" s="1" t="s">
        <v>246</v>
      </c>
      <c r="E55" s="1" t="s">
        <v>537</v>
      </c>
      <c r="F55" s="1" t="s">
        <v>247</v>
      </c>
      <c r="G55" s="1" t="s">
        <v>478</v>
      </c>
      <c r="H55" s="1" t="s">
        <v>650</v>
      </c>
      <c r="I55" s="1" t="s">
        <v>35</v>
      </c>
    </row>
    <row r="56" spans="2:9">
      <c r="B56" s="1">
        <v>54</v>
      </c>
      <c r="C56" s="1" t="s">
        <v>250</v>
      </c>
      <c r="D56" s="1" t="s">
        <v>242</v>
      </c>
      <c r="E56" s="1" t="s">
        <v>537</v>
      </c>
      <c r="F56" s="1" t="s">
        <v>243</v>
      </c>
      <c r="G56" s="1" t="s">
        <v>476</v>
      </c>
      <c r="H56" s="1" t="s">
        <v>651</v>
      </c>
      <c r="I56" s="1" t="s">
        <v>35</v>
      </c>
    </row>
    <row r="57" spans="2:9">
      <c r="B57" s="1">
        <v>55</v>
      </c>
      <c r="C57" s="1" t="s">
        <v>250</v>
      </c>
      <c r="D57" s="1" t="s">
        <v>248</v>
      </c>
      <c r="E57" s="1" t="s">
        <v>537</v>
      </c>
      <c r="F57" s="1" t="s">
        <v>249</v>
      </c>
      <c r="G57" s="1" t="s">
        <v>479</v>
      </c>
      <c r="H57" s="1" t="s">
        <v>652</v>
      </c>
      <c r="I57" s="1" t="s">
        <v>35</v>
      </c>
    </row>
    <row r="58" spans="2:9">
      <c r="B58" s="1">
        <v>56</v>
      </c>
      <c r="C58" s="1" t="s">
        <v>348</v>
      </c>
      <c r="D58" s="1" t="s">
        <v>338</v>
      </c>
      <c r="E58" s="1" t="s">
        <v>537</v>
      </c>
      <c r="F58" s="1" t="s">
        <v>339</v>
      </c>
      <c r="G58" s="1" t="s">
        <v>518</v>
      </c>
      <c r="H58" s="1" t="s">
        <v>653</v>
      </c>
      <c r="I58" s="1" t="s">
        <v>330</v>
      </c>
    </row>
    <row r="59" spans="2:9">
      <c r="B59" s="1">
        <v>57</v>
      </c>
      <c r="C59" s="1" t="s">
        <v>348</v>
      </c>
      <c r="D59" s="1" t="s">
        <v>342</v>
      </c>
      <c r="E59" s="1" t="s">
        <v>537</v>
      </c>
      <c r="F59" s="1" t="s">
        <v>343</v>
      </c>
      <c r="G59" s="1" t="s">
        <v>520</v>
      </c>
      <c r="H59" s="1" t="s">
        <v>654</v>
      </c>
      <c r="I59" s="1" t="s">
        <v>330</v>
      </c>
    </row>
    <row r="60" spans="2:9">
      <c r="B60" s="1">
        <v>58</v>
      </c>
      <c r="C60" s="1" t="s">
        <v>348</v>
      </c>
      <c r="D60" s="1" t="s">
        <v>340</v>
      </c>
      <c r="E60" s="1" t="s">
        <v>537</v>
      </c>
      <c r="F60" s="1" t="s">
        <v>341</v>
      </c>
      <c r="G60" s="1" t="s">
        <v>519</v>
      </c>
      <c r="H60" s="1" t="s">
        <v>655</v>
      </c>
      <c r="I60" s="1" t="s">
        <v>330</v>
      </c>
    </row>
    <row r="61" spans="2:9">
      <c r="B61" s="1">
        <v>59</v>
      </c>
      <c r="C61" s="1" t="s">
        <v>348</v>
      </c>
      <c r="D61" s="1" t="s">
        <v>346</v>
      </c>
      <c r="E61" s="1" t="s">
        <v>537</v>
      </c>
      <c r="F61" s="1" t="s">
        <v>347</v>
      </c>
      <c r="G61" s="1" t="s">
        <v>522</v>
      </c>
      <c r="H61" s="1" t="s">
        <v>656</v>
      </c>
      <c r="I61" s="1" t="s">
        <v>330</v>
      </c>
    </row>
    <row r="62" spans="2:9">
      <c r="B62" s="1">
        <v>60</v>
      </c>
      <c r="C62" s="1" t="s">
        <v>348</v>
      </c>
      <c r="D62" s="1" t="s">
        <v>344</v>
      </c>
      <c r="E62" s="1" t="s">
        <v>537</v>
      </c>
      <c r="F62" s="1" t="s">
        <v>345</v>
      </c>
      <c r="G62" s="1" t="s">
        <v>521</v>
      </c>
      <c r="H62" s="1" t="s">
        <v>657</v>
      </c>
      <c r="I62" s="1" t="s">
        <v>330</v>
      </c>
    </row>
    <row r="63" spans="2:9">
      <c r="B63" s="1">
        <v>61</v>
      </c>
      <c r="C63" s="1" t="s">
        <v>762</v>
      </c>
      <c r="D63" s="1" t="s">
        <v>553</v>
      </c>
      <c r="E63" s="1" t="s">
        <v>537</v>
      </c>
      <c r="F63" s="1" t="s">
        <v>581</v>
      </c>
      <c r="G63" s="1" t="s">
        <v>582</v>
      </c>
      <c r="H63" s="1" t="s">
        <v>598</v>
      </c>
      <c r="I63" s="1" t="s">
        <v>554</v>
      </c>
    </row>
    <row r="64" spans="2:9">
      <c r="B64" s="1">
        <v>62</v>
      </c>
      <c r="C64" s="1" t="s">
        <v>424</v>
      </c>
      <c r="D64" s="1" t="s">
        <v>412</v>
      </c>
      <c r="E64" s="1" t="s">
        <v>537</v>
      </c>
      <c r="F64" s="1" t="s">
        <v>413</v>
      </c>
      <c r="G64" s="1" t="s">
        <v>437</v>
      </c>
      <c r="H64" s="1" t="s">
        <v>658</v>
      </c>
      <c r="I64" s="1" t="s">
        <v>387</v>
      </c>
    </row>
    <row r="65" spans="2:9">
      <c r="B65" s="1">
        <v>63</v>
      </c>
      <c r="C65" s="1" t="s">
        <v>329</v>
      </c>
      <c r="D65" s="1" t="s">
        <v>323</v>
      </c>
      <c r="E65" s="1" t="s">
        <v>537</v>
      </c>
      <c r="F65" s="1" t="s">
        <v>324</v>
      </c>
      <c r="G65" s="1" t="s">
        <v>512</v>
      </c>
      <c r="H65" s="1" t="s">
        <v>659</v>
      </c>
      <c r="I65" s="1" t="s">
        <v>330</v>
      </c>
    </row>
    <row r="66" spans="2:9">
      <c r="B66" s="1">
        <v>64</v>
      </c>
      <c r="C66" s="1" t="s">
        <v>329</v>
      </c>
      <c r="D66" s="1" t="s">
        <v>319</v>
      </c>
      <c r="E66" s="1" t="s">
        <v>537</v>
      </c>
      <c r="F66" s="1" t="s">
        <v>320</v>
      </c>
      <c r="G66" s="1" t="s">
        <v>510</v>
      </c>
      <c r="H66" s="1" t="s">
        <v>660</v>
      </c>
      <c r="I66" s="1" t="s">
        <v>330</v>
      </c>
    </row>
    <row r="67" spans="2:9">
      <c r="B67" s="1">
        <v>65</v>
      </c>
      <c r="C67" s="1" t="s">
        <v>329</v>
      </c>
      <c r="D67" s="1" t="s">
        <v>321</v>
      </c>
      <c r="E67" s="1" t="s">
        <v>537</v>
      </c>
      <c r="F67" s="1" t="s">
        <v>322</v>
      </c>
      <c r="G67" s="1" t="s">
        <v>511</v>
      </c>
      <c r="H67" s="1" t="s">
        <v>661</v>
      </c>
      <c r="I67" s="1" t="s">
        <v>330</v>
      </c>
    </row>
    <row r="68" spans="2:9">
      <c r="B68" s="1">
        <v>66</v>
      </c>
      <c r="C68" s="1" t="s">
        <v>386</v>
      </c>
      <c r="D68" s="1" t="s">
        <v>383</v>
      </c>
      <c r="E68" s="1" t="s">
        <v>537</v>
      </c>
      <c r="F68" s="1" t="s">
        <v>384</v>
      </c>
      <c r="G68" s="1" t="s">
        <v>385</v>
      </c>
      <c r="H68" s="1" t="s">
        <v>662</v>
      </c>
      <c r="I68" s="1" t="s">
        <v>387</v>
      </c>
    </row>
    <row r="69" spans="2:9">
      <c r="B69" s="1">
        <v>67</v>
      </c>
      <c r="C69" s="1" t="s">
        <v>329</v>
      </c>
      <c r="D69" s="1" t="s">
        <v>327</v>
      </c>
      <c r="E69" s="1" t="s">
        <v>537</v>
      </c>
      <c r="F69" s="1" t="s">
        <v>328</v>
      </c>
      <c r="G69" s="1" t="s">
        <v>514</v>
      </c>
      <c r="H69" s="1" t="s">
        <v>663</v>
      </c>
      <c r="I69" s="1" t="s">
        <v>330</v>
      </c>
    </row>
    <row r="70" spans="2:9">
      <c r="B70" s="1">
        <v>68</v>
      </c>
      <c r="C70" s="1" t="s">
        <v>329</v>
      </c>
      <c r="D70" s="1" t="s">
        <v>325</v>
      </c>
      <c r="E70" s="1" t="s">
        <v>537</v>
      </c>
      <c r="F70" s="1" t="s">
        <v>326</v>
      </c>
      <c r="G70" s="1" t="s">
        <v>513</v>
      </c>
      <c r="H70" s="1" t="s">
        <v>664</v>
      </c>
      <c r="I70" s="1" t="s">
        <v>330</v>
      </c>
    </row>
    <row r="71" spans="2:9">
      <c r="B71" s="1">
        <v>69</v>
      </c>
      <c r="C71" s="1" t="s">
        <v>386</v>
      </c>
      <c r="D71" s="1" t="s">
        <v>380</v>
      </c>
      <c r="E71" s="1" t="s">
        <v>537</v>
      </c>
      <c r="F71" s="1" t="s">
        <v>381</v>
      </c>
      <c r="G71" s="1" t="s">
        <v>382</v>
      </c>
      <c r="H71" s="1" t="s">
        <v>665</v>
      </c>
      <c r="I71" s="1" t="s">
        <v>387</v>
      </c>
    </row>
    <row r="72" spans="2:9">
      <c r="B72" s="1">
        <v>70</v>
      </c>
      <c r="C72" s="1" t="s">
        <v>337</v>
      </c>
      <c r="D72" s="1" t="s">
        <v>333</v>
      </c>
      <c r="E72" s="1" t="s">
        <v>537</v>
      </c>
      <c r="F72" s="1" t="s">
        <v>334</v>
      </c>
      <c r="G72" s="1" t="s">
        <v>516</v>
      </c>
      <c r="H72" s="1" t="s">
        <v>666</v>
      </c>
      <c r="I72" s="1" t="s">
        <v>330</v>
      </c>
    </row>
    <row r="73" spans="2:9">
      <c r="B73" s="1">
        <v>71</v>
      </c>
      <c r="C73" s="1" t="s">
        <v>337</v>
      </c>
      <c r="D73" s="1" t="s">
        <v>335</v>
      </c>
      <c r="E73" s="1" t="s">
        <v>537</v>
      </c>
      <c r="F73" s="1" t="s">
        <v>336</v>
      </c>
      <c r="G73" s="1" t="s">
        <v>517</v>
      </c>
      <c r="H73" s="1" t="s">
        <v>667</v>
      </c>
      <c r="I73" s="1" t="s">
        <v>330</v>
      </c>
    </row>
    <row r="74" spans="2:9">
      <c r="B74" s="1">
        <v>72</v>
      </c>
      <c r="C74" s="1" t="s">
        <v>337</v>
      </c>
      <c r="D74" s="1" t="s">
        <v>331</v>
      </c>
      <c r="E74" s="1" t="s">
        <v>537</v>
      </c>
      <c r="F74" s="1" t="s">
        <v>332</v>
      </c>
      <c r="G74" s="1" t="s">
        <v>515</v>
      </c>
      <c r="H74" s="1" t="s">
        <v>668</v>
      </c>
      <c r="I74" s="1" t="s">
        <v>330</v>
      </c>
    </row>
    <row r="75" spans="2:9">
      <c r="B75" s="1">
        <v>73</v>
      </c>
      <c r="C75" s="1" t="s">
        <v>211</v>
      </c>
      <c r="D75" s="1" t="s">
        <v>161</v>
      </c>
      <c r="E75" s="1" t="s">
        <v>537</v>
      </c>
      <c r="F75" s="1" t="s">
        <v>162</v>
      </c>
      <c r="G75" s="1" t="s">
        <v>439</v>
      </c>
      <c r="H75" s="1" t="s">
        <v>669</v>
      </c>
      <c r="I75" s="1" t="s">
        <v>213</v>
      </c>
    </row>
    <row r="76" spans="2:9">
      <c r="B76" s="1">
        <v>74</v>
      </c>
      <c r="C76" s="1" t="s">
        <v>211</v>
      </c>
      <c r="D76" s="1" t="s">
        <v>163</v>
      </c>
      <c r="E76" s="1" t="s">
        <v>537</v>
      </c>
      <c r="F76" s="1" t="s">
        <v>164</v>
      </c>
      <c r="G76" s="1" t="s">
        <v>440</v>
      </c>
      <c r="H76" s="1" t="s">
        <v>670</v>
      </c>
      <c r="I76" s="1" t="s">
        <v>213</v>
      </c>
    </row>
    <row r="77" spans="2:9">
      <c r="B77" s="1">
        <v>75</v>
      </c>
      <c r="C77" s="1" t="s">
        <v>211</v>
      </c>
      <c r="D77" s="1" t="s">
        <v>165</v>
      </c>
      <c r="E77" s="1" t="s">
        <v>537</v>
      </c>
      <c r="F77" s="1" t="s">
        <v>166</v>
      </c>
      <c r="G77" s="1" t="s">
        <v>441</v>
      </c>
      <c r="H77" s="1" t="s">
        <v>671</v>
      </c>
      <c r="I77" s="1" t="s">
        <v>213</v>
      </c>
    </row>
    <row r="78" spans="2:9">
      <c r="B78" s="1">
        <v>76</v>
      </c>
      <c r="C78" s="1" t="s">
        <v>211</v>
      </c>
      <c r="D78" s="1" t="s">
        <v>167</v>
      </c>
      <c r="E78" s="1" t="s">
        <v>537</v>
      </c>
      <c r="F78" s="1" t="s">
        <v>168</v>
      </c>
      <c r="G78" s="1" t="s">
        <v>442</v>
      </c>
      <c r="H78" s="1" t="s">
        <v>672</v>
      </c>
      <c r="I78" s="1" t="s">
        <v>213</v>
      </c>
    </row>
    <row r="79" spans="2:9">
      <c r="B79" s="1">
        <v>77</v>
      </c>
      <c r="C79" s="1" t="s">
        <v>211</v>
      </c>
      <c r="D79" s="1" t="s">
        <v>169</v>
      </c>
      <c r="E79" s="1" t="s">
        <v>537</v>
      </c>
      <c r="F79" s="1" t="s">
        <v>170</v>
      </c>
      <c r="G79" s="1" t="s">
        <v>443</v>
      </c>
      <c r="H79" s="1" t="s">
        <v>673</v>
      </c>
      <c r="I79" s="1" t="s">
        <v>213</v>
      </c>
    </row>
    <row r="80" spans="2:9">
      <c r="B80" s="1">
        <v>78</v>
      </c>
      <c r="C80" s="1" t="s">
        <v>211</v>
      </c>
      <c r="D80" s="1" t="s">
        <v>171</v>
      </c>
      <c r="E80" s="1" t="s">
        <v>537</v>
      </c>
      <c r="F80" s="1" t="s">
        <v>172</v>
      </c>
      <c r="G80" s="1" t="s">
        <v>444</v>
      </c>
      <c r="H80" s="1" t="s">
        <v>674</v>
      </c>
      <c r="I80" s="1" t="s">
        <v>213</v>
      </c>
    </row>
    <row r="81" spans="2:9">
      <c r="B81" s="1">
        <v>79</v>
      </c>
      <c r="C81" s="1" t="s">
        <v>211</v>
      </c>
      <c r="D81" s="1" t="s">
        <v>173</v>
      </c>
      <c r="E81" s="1" t="s">
        <v>537</v>
      </c>
      <c r="F81" s="1" t="s">
        <v>174</v>
      </c>
      <c r="G81" s="1" t="s">
        <v>445</v>
      </c>
      <c r="H81" s="1" t="s">
        <v>675</v>
      </c>
      <c r="I81" s="1" t="s">
        <v>213</v>
      </c>
    </row>
    <row r="82" spans="2:9">
      <c r="B82" s="1">
        <v>80</v>
      </c>
      <c r="C82" s="1" t="s">
        <v>211</v>
      </c>
      <c r="D82" s="1" t="s">
        <v>175</v>
      </c>
      <c r="E82" s="1" t="s">
        <v>537</v>
      </c>
      <c r="F82" s="1" t="s">
        <v>176</v>
      </c>
      <c r="G82" s="1" t="s">
        <v>446</v>
      </c>
      <c r="H82" s="1" t="s">
        <v>676</v>
      </c>
      <c r="I82" s="1" t="s">
        <v>213</v>
      </c>
    </row>
    <row r="83" spans="2:9">
      <c r="B83" s="1">
        <v>81</v>
      </c>
      <c r="C83" s="1" t="s">
        <v>211</v>
      </c>
      <c r="D83" s="1" t="s">
        <v>177</v>
      </c>
      <c r="E83" s="1" t="s">
        <v>537</v>
      </c>
      <c r="F83" s="1" t="s">
        <v>178</v>
      </c>
      <c r="G83" s="1" t="s">
        <v>447</v>
      </c>
      <c r="H83" s="1" t="s">
        <v>677</v>
      </c>
      <c r="I83" s="1" t="s">
        <v>213</v>
      </c>
    </row>
    <row r="84" spans="2:9">
      <c r="B84" s="1">
        <v>82</v>
      </c>
      <c r="C84" s="1" t="s">
        <v>211</v>
      </c>
      <c r="D84" s="1" t="s">
        <v>117</v>
      </c>
      <c r="E84" s="1" t="s">
        <v>537</v>
      </c>
      <c r="F84" s="1" t="s">
        <v>179</v>
      </c>
      <c r="G84" s="1" t="s">
        <v>448</v>
      </c>
      <c r="H84" s="1" t="s">
        <v>678</v>
      </c>
      <c r="I84" s="1" t="s">
        <v>213</v>
      </c>
    </row>
    <row r="85" spans="2:9">
      <c r="B85" s="1">
        <v>83</v>
      </c>
      <c r="C85" s="1" t="s">
        <v>211</v>
      </c>
      <c r="D85" s="1" t="s">
        <v>180</v>
      </c>
      <c r="E85" s="1" t="s">
        <v>537</v>
      </c>
      <c r="F85" s="1" t="s">
        <v>179</v>
      </c>
      <c r="G85" s="1" t="s">
        <v>449</v>
      </c>
      <c r="H85" s="1" t="s">
        <v>679</v>
      </c>
      <c r="I85" s="1" t="s">
        <v>213</v>
      </c>
    </row>
    <row r="86" spans="2:9">
      <c r="B86" s="1">
        <v>84</v>
      </c>
      <c r="C86" s="1" t="s">
        <v>211</v>
      </c>
      <c r="D86" s="1" t="s">
        <v>181</v>
      </c>
      <c r="E86" s="1" t="s">
        <v>537</v>
      </c>
      <c r="F86" s="1" t="s">
        <v>182</v>
      </c>
      <c r="G86" s="1" t="s">
        <v>450</v>
      </c>
      <c r="H86" s="1" t="s">
        <v>680</v>
      </c>
      <c r="I86" s="1" t="s">
        <v>213</v>
      </c>
    </row>
    <row r="87" spans="2:9">
      <c r="B87" s="1">
        <v>85</v>
      </c>
      <c r="C87" s="1" t="s">
        <v>211</v>
      </c>
      <c r="D87" s="1" t="s">
        <v>183</v>
      </c>
      <c r="E87" s="1" t="s">
        <v>537</v>
      </c>
      <c r="F87" s="1" t="s">
        <v>184</v>
      </c>
      <c r="G87" s="1" t="s">
        <v>451</v>
      </c>
      <c r="H87" s="1" t="s">
        <v>681</v>
      </c>
      <c r="I87" s="1" t="s">
        <v>213</v>
      </c>
    </row>
    <row r="88" spans="2:9">
      <c r="B88" s="1">
        <v>86</v>
      </c>
      <c r="C88" s="1" t="s">
        <v>211</v>
      </c>
      <c r="D88" s="1" t="s">
        <v>185</v>
      </c>
      <c r="E88" s="1" t="s">
        <v>537</v>
      </c>
      <c r="F88" s="1" t="s">
        <v>186</v>
      </c>
      <c r="G88" s="1" t="s">
        <v>452</v>
      </c>
      <c r="H88" s="1" t="s">
        <v>682</v>
      </c>
      <c r="I88" s="1" t="s">
        <v>213</v>
      </c>
    </row>
    <row r="89" spans="2:9">
      <c r="B89" s="1">
        <v>87</v>
      </c>
      <c r="C89" s="1" t="s">
        <v>211</v>
      </c>
      <c r="D89" s="1" t="s">
        <v>187</v>
      </c>
      <c r="E89" s="1" t="s">
        <v>537</v>
      </c>
      <c r="F89" s="1" t="s">
        <v>188</v>
      </c>
      <c r="G89" s="1" t="s">
        <v>453</v>
      </c>
      <c r="H89" s="1" t="s">
        <v>683</v>
      </c>
      <c r="I89" s="1" t="s">
        <v>213</v>
      </c>
    </row>
    <row r="90" spans="2:9">
      <c r="B90" s="1">
        <v>88</v>
      </c>
      <c r="C90" s="1" t="s">
        <v>211</v>
      </c>
      <c r="D90" s="1" t="s">
        <v>189</v>
      </c>
      <c r="E90" s="1" t="s">
        <v>537</v>
      </c>
      <c r="F90" s="1" t="s">
        <v>190</v>
      </c>
      <c r="G90" s="1" t="s">
        <v>454</v>
      </c>
      <c r="H90" s="1" t="s">
        <v>684</v>
      </c>
      <c r="I90" s="1" t="s">
        <v>213</v>
      </c>
    </row>
    <row r="91" spans="2:9">
      <c r="B91" s="1">
        <v>89</v>
      </c>
      <c r="C91" s="1" t="s">
        <v>211</v>
      </c>
      <c r="D91" s="1" t="s">
        <v>191</v>
      </c>
      <c r="E91" s="1" t="s">
        <v>537</v>
      </c>
      <c r="F91" s="1" t="s">
        <v>192</v>
      </c>
      <c r="G91" s="1" t="s">
        <v>455</v>
      </c>
      <c r="H91" s="1" t="s">
        <v>685</v>
      </c>
      <c r="I91" s="1" t="s">
        <v>213</v>
      </c>
    </row>
    <row r="92" spans="2:9">
      <c r="B92" s="1">
        <v>90</v>
      </c>
      <c r="C92" s="1" t="s">
        <v>211</v>
      </c>
      <c r="D92" s="1" t="s">
        <v>193</v>
      </c>
      <c r="E92" s="1" t="s">
        <v>537</v>
      </c>
      <c r="F92" s="1" t="s">
        <v>194</v>
      </c>
      <c r="G92" s="1" t="s">
        <v>456</v>
      </c>
      <c r="H92" s="1" t="s">
        <v>686</v>
      </c>
      <c r="I92" s="1" t="s">
        <v>213</v>
      </c>
    </row>
    <row r="93" spans="2:9">
      <c r="B93" s="1">
        <v>91</v>
      </c>
      <c r="C93" s="1" t="s">
        <v>211</v>
      </c>
      <c r="D93" s="1" t="s">
        <v>195</v>
      </c>
      <c r="E93" s="1" t="s">
        <v>537</v>
      </c>
      <c r="F93" s="1" t="s">
        <v>196</v>
      </c>
      <c r="G93" s="1" t="s">
        <v>457</v>
      </c>
      <c r="H93" s="1" t="s">
        <v>687</v>
      </c>
      <c r="I93" s="1" t="s">
        <v>213</v>
      </c>
    </row>
    <row r="94" spans="2:9">
      <c r="B94" s="1">
        <v>92</v>
      </c>
      <c r="C94" s="1" t="s">
        <v>211</v>
      </c>
      <c r="D94" s="1" t="s">
        <v>197</v>
      </c>
      <c r="E94" s="1" t="s">
        <v>537</v>
      </c>
      <c r="F94" s="1" t="s">
        <v>198</v>
      </c>
      <c r="G94" s="1" t="s">
        <v>458</v>
      </c>
      <c r="H94" s="1" t="s">
        <v>688</v>
      </c>
      <c r="I94" s="1" t="s">
        <v>213</v>
      </c>
    </row>
    <row r="95" spans="2:9">
      <c r="B95" s="1">
        <v>93</v>
      </c>
      <c r="C95" s="1" t="s">
        <v>211</v>
      </c>
      <c r="D95" s="1" t="s">
        <v>199</v>
      </c>
      <c r="E95" s="1" t="s">
        <v>537</v>
      </c>
      <c r="F95" s="1" t="s">
        <v>200</v>
      </c>
      <c r="G95" s="1" t="s">
        <v>459</v>
      </c>
      <c r="H95" s="1" t="s">
        <v>689</v>
      </c>
      <c r="I95" s="1" t="s">
        <v>213</v>
      </c>
    </row>
    <row r="96" spans="2:9">
      <c r="B96" s="1">
        <v>94</v>
      </c>
      <c r="C96" s="1" t="s">
        <v>211</v>
      </c>
      <c r="D96" s="1" t="s">
        <v>201</v>
      </c>
      <c r="E96" s="1" t="s">
        <v>537</v>
      </c>
      <c r="F96" s="1" t="s">
        <v>202</v>
      </c>
      <c r="G96" s="1" t="s">
        <v>460</v>
      </c>
      <c r="H96" s="1" t="s">
        <v>690</v>
      </c>
      <c r="I96" s="1" t="s">
        <v>213</v>
      </c>
    </row>
    <row r="97" spans="2:9">
      <c r="B97" s="1">
        <v>95</v>
      </c>
      <c r="C97" s="1" t="s">
        <v>211</v>
      </c>
      <c r="D97" s="1" t="s">
        <v>203</v>
      </c>
      <c r="E97" s="1" t="s">
        <v>537</v>
      </c>
      <c r="F97" s="1" t="s">
        <v>204</v>
      </c>
      <c r="G97" s="1" t="s">
        <v>461</v>
      </c>
      <c r="H97" s="1" t="s">
        <v>691</v>
      </c>
      <c r="I97" s="1" t="s">
        <v>213</v>
      </c>
    </row>
    <row r="98" spans="2:9">
      <c r="B98" s="1">
        <v>96</v>
      </c>
      <c r="C98" s="1" t="s">
        <v>414</v>
      </c>
      <c r="D98" s="1" t="s">
        <v>388</v>
      </c>
      <c r="E98" s="1" t="s">
        <v>537</v>
      </c>
      <c r="F98" s="1" t="s">
        <v>389</v>
      </c>
      <c r="G98" s="1" t="s">
        <v>425</v>
      </c>
      <c r="H98" s="1" t="s">
        <v>692</v>
      </c>
      <c r="I98" s="1" t="s">
        <v>438</v>
      </c>
    </row>
    <row r="99" spans="2:9">
      <c r="B99" s="1">
        <v>97</v>
      </c>
      <c r="C99" s="1" t="s">
        <v>762</v>
      </c>
      <c r="D99" s="1" t="s">
        <v>555</v>
      </c>
      <c r="E99" s="1" t="s">
        <v>543</v>
      </c>
      <c r="F99" s="1" t="s">
        <v>583</v>
      </c>
      <c r="G99" s="1" t="s">
        <v>584</v>
      </c>
      <c r="H99" s="1" t="s">
        <v>585</v>
      </c>
      <c r="I99" s="1" t="s">
        <v>556</v>
      </c>
    </row>
    <row r="100" spans="2:9">
      <c r="B100" s="1">
        <v>98</v>
      </c>
      <c r="C100" s="1" t="s">
        <v>211</v>
      </c>
      <c r="D100" s="1" t="s">
        <v>207</v>
      </c>
      <c r="E100" s="1" t="s">
        <v>537</v>
      </c>
      <c r="F100" s="1" t="s">
        <v>208</v>
      </c>
      <c r="G100" s="1" t="s">
        <v>463</v>
      </c>
      <c r="H100" s="1" t="s">
        <v>693</v>
      </c>
      <c r="I100" s="1" t="s">
        <v>213</v>
      </c>
    </row>
    <row r="101" spans="2:9">
      <c r="B101" s="1">
        <v>99</v>
      </c>
      <c r="C101" s="1" t="s">
        <v>211</v>
      </c>
      <c r="D101" s="1" t="s">
        <v>209</v>
      </c>
      <c r="E101" s="1" t="s">
        <v>537</v>
      </c>
      <c r="F101" s="1" t="s">
        <v>210</v>
      </c>
      <c r="G101" s="1" t="s">
        <v>464</v>
      </c>
      <c r="H101" s="1" t="s">
        <v>694</v>
      </c>
      <c r="I101" s="1" t="s">
        <v>213</v>
      </c>
    </row>
    <row r="102" spans="2:9">
      <c r="B102" s="1">
        <v>100</v>
      </c>
      <c r="C102" s="1" t="s">
        <v>211</v>
      </c>
      <c r="D102" s="1" t="s">
        <v>205</v>
      </c>
      <c r="E102" s="1" t="s">
        <v>537</v>
      </c>
      <c r="F102" s="1" t="s">
        <v>206</v>
      </c>
      <c r="G102" s="1" t="s">
        <v>462</v>
      </c>
      <c r="H102" s="1" t="s">
        <v>695</v>
      </c>
      <c r="I102" s="1" t="s">
        <v>213</v>
      </c>
    </row>
    <row r="103" spans="2:9">
      <c r="B103" s="1">
        <v>101</v>
      </c>
      <c r="C103" s="1" t="s">
        <v>119</v>
      </c>
      <c r="D103" s="1" t="s">
        <v>159</v>
      </c>
      <c r="E103" s="1" t="s">
        <v>537</v>
      </c>
      <c r="F103" s="1" t="s">
        <v>160</v>
      </c>
      <c r="G103" s="1" t="s">
        <v>212</v>
      </c>
      <c r="H103" s="1" t="s">
        <v>696</v>
      </c>
      <c r="I103" s="1" t="s">
        <v>213</v>
      </c>
    </row>
    <row r="104" spans="2:9">
      <c r="B104" s="1">
        <v>102</v>
      </c>
      <c r="C104" s="1" t="s">
        <v>762</v>
      </c>
      <c r="D104" s="1" t="s">
        <v>557</v>
      </c>
      <c r="E104" s="1" t="s">
        <v>588</v>
      </c>
      <c r="F104" s="1" t="s">
        <v>586</v>
      </c>
      <c r="G104" s="1" t="s">
        <v>587</v>
      </c>
      <c r="H104" s="1" t="s">
        <v>599</v>
      </c>
      <c r="I104" s="1" t="s">
        <v>556</v>
      </c>
    </row>
    <row r="105" spans="2:9">
      <c r="B105" s="1">
        <v>103</v>
      </c>
      <c r="C105" s="1" t="s">
        <v>293</v>
      </c>
      <c r="D105" s="1" t="s">
        <v>285</v>
      </c>
      <c r="E105" s="1" t="s">
        <v>537</v>
      </c>
      <c r="F105" s="1" t="s">
        <v>286</v>
      </c>
      <c r="G105" s="1" t="s">
        <v>495</v>
      </c>
      <c r="H105" s="1" t="s">
        <v>697</v>
      </c>
      <c r="I105" s="1" t="s">
        <v>213</v>
      </c>
    </row>
    <row r="106" spans="2:9">
      <c r="B106" s="1">
        <v>104</v>
      </c>
      <c r="C106" s="1" t="s">
        <v>293</v>
      </c>
      <c r="D106" s="1" t="s">
        <v>287</v>
      </c>
      <c r="E106" s="1" t="s">
        <v>537</v>
      </c>
      <c r="F106" s="1" t="s">
        <v>288</v>
      </c>
      <c r="G106" s="1" t="s">
        <v>496</v>
      </c>
      <c r="H106" s="1" t="s">
        <v>698</v>
      </c>
      <c r="I106" s="1" t="s">
        <v>213</v>
      </c>
    </row>
    <row r="107" spans="2:9">
      <c r="B107" s="1">
        <v>105</v>
      </c>
      <c r="C107" s="1" t="s">
        <v>293</v>
      </c>
      <c r="D107" s="1" t="s">
        <v>289</v>
      </c>
      <c r="E107" s="1" t="s">
        <v>537</v>
      </c>
      <c r="F107" s="1" t="s">
        <v>290</v>
      </c>
      <c r="G107" s="1" t="s">
        <v>497</v>
      </c>
      <c r="H107" s="1" t="s">
        <v>699</v>
      </c>
      <c r="I107" s="1" t="s">
        <v>213</v>
      </c>
    </row>
    <row r="108" spans="2:9">
      <c r="B108" s="1">
        <v>106</v>
      </c>
      <c r="C108" s="1" t="s">
        <v>293</v>
      </c>
      <c r="D108" s="1" t="s">
        <v>291</v>
      </c>
      <c r="E108" s="1" t="s">
        <v>537</v>
      </c>
      <c r="F108" s="1" t="s">
        <v>292</v>
      </c>
      <c r="G108" s="1" t="s">
        <v>498</v>
      </c>
      <c r="H108" s="1" t="s">
        <v>700</v>
      </c>
      <c r="I108" s="1" t="s">
        <v>213</v>
      </c>
    </row>
    <row r="109" spans="2:9">
      <c r="B109" s="1">
        <v>107</v>
      </c>
      <c r="C109" s="1" t="s">
        <v>271</v>
      </c>
      <c r="D109" s="1" t="s">
        <v>251</v>
      </c>
      <c r="E109" s="1" t="s">
        <v>537</v>
      </c>
      <c r="F109" s="1" t="s">
        <v>252</v>
      </c>
      <c r="G109" s="1" t="s">
        <v>480</v>
      </c>
      <c r="H109" s="1" t="s">
        <v>701</v>
      </c>
      <c r="I109" s="1" t="s">
        <v>272</v>
      </c>
    </row>
    <row r="110" spans="2:9">
      <c r="B110" s="1">
        <v>108</v>
      </c>
      <c r="C110" s="1" t="s">
        <v>271</v>
      </c>
      <c r="D110" s="1" t="s">
        <v>253</v>
      </c>
      <c r="E110" s="1" t="s">
        <v>537</v>
      </c>
      <c r="F110" s="1" t="s">
        <v>254</v>
      </c>
      <c r="G110" s="1" t="s">
        <v>481</v>
      </c>
      <c r="H110" s="1" t="s">
        <v>702</v>
      </c>
      <c r="I110" s="1" t="s">
        <v>272</v>
      </c>
    </row>
    <row r="111" spans="2:9">
      <c r="B111" s="1">
        <v>109</v>
      </c>
      <c r="C111" s="1" t="s">
        <v>271</v>
      </c>
      <c r="D111" s="1" t="s">
        <v>255</v>
      </c>
      <c r="E111" s="1" t="s">
        <v>537</v>
      </c>
      <c r="F111" s="1" t="s">
        <v>256</v>
      </c>
      <c r="G111" s="1" t="s">
        <v>482</v>
      </c>
      <c r="H111" s="1" t="s">
        <v>703</v>
      </c>
      <c r="I111" s="1" t="s">
        <v>272</v>
      </c>
    </row>
    <row r="112" spans="2:9">
      <c r="B112" s="1">
        <v>110</v>
      </c>
      <c r="C112" s="1" t="s">
        <v>271</v>
      </c>
      <c r="D112" s="1" t="s">
        <v>257</v>
      </c>
      <c r="E112" s="1" t="s">
        <v>537</v>
      </c>
      <c r="F112" s="1" t="s">
        <v>258</v>
      </c>
      <c r="G112" s="1" t="s">
        <v>483</v>
      </c>
      <c r="H112" s="1" t="s">
        <v>704</v>
      </c>
      <c r="I112" s="1" t="s">
        <v>272</v>
      </c>
    </row>
    <row r="113" spans="2:9">
      <c r="B113" s="1">
        <v>111</v>
      </c>
      <c r="C113" s="1" t="s">
        <v>271</v>
      </c>
      <c r="D113" s="1" t="s">
        <v>259</v>
      </c>
      <c r="E113" s="1" t="s">
        <v>537</v>
      </c>
      <c r="F113" s="1" t="s">
        <v>260</v>
      </c>
      <c r="G113" s="1" t="s">
        <v>484</v>
      </c>
      <c r="H113" s="1" t="s">
        <v>705</v>
      </c>
      <c r="I113" s="1" t="s">
        <v>272</v>
      </c>
    </row>
    <row r="114" spans="2:9">
      <c r="B114" s="1">
        <v>112</v>
      </c>
      <c r="C114" s="1" t="s">
        <v>271</v>
      </c>
      <c r="D114" s="1" t="s">
        <v>261</v>
      </c>
      <c r="E114" s="1" t="s">
        <v>537</v>
      </c>
      <c r="F114" s="1" t="s">
        <v>262</v>
      </c>
      <c r="G114" s="1" t="s">
        <v>485</v>
      </c>
      <c r="H114" s="1" t="s">
        <v>706</v>
      </c>
      <c r="I114" s="1" t="s">
        <v>272</v>
      </c>
    </row>
    <row r="115" spans="2:9">
      <c r="B115" s="1">
        <v>113</v>
      </c>
      <c r="C115" s="1" t="s">
        <v>271</v>
      </c>
      <c r="D115" s="1" t="s">
        <v>263</v>
      </c>
      <c r="E115" s="1" t="s">
        <v>537</v>
      </c>
      <c r="F115" s="1" t="s">
        <v>264</v>
      </c>
      <c r="G115" s="1" t="s">
        <v>486</v>
      </c>
      <c r="H115" s="1" t="s">
        <v>707</v>
      </c>
      <c r="I115" s="1" t="s">
        <v>272</v>
      </c>
    </row>
    <row r="116" spans="2:9">
      <c r="B116" s="1">
        <v>114</v>
      </c>
      <c r="C116" s="1" t="s">
        <v>271</v>
      </c>
      <c r="D116" s="1" t="s">
        <v>265</v>
      </c>
      <c r="E116" s="1" t="s">
        <v>537</v>
      </c>
      <c r="F116" s="1" t="s">
        <v>266</v>
      </c>
      <c r="G116" s="1" t="s">
        <v>487</v>
      </c>
      <c r="H116" s="1" t="s">
        <v>708</v>
      </c>
      <c r="I116" s="1" t="s">
        <v>272</v>
      </c>
    </row>
    <row r="117" spans="2:9">
      <c r="B117" s="1">
        <v>115</v>
      </c>
      <c r="C117" s="1" t="s">
        <v>271</v>
      </c>
      <c r="D117" s="1" t="s">
        <v>267</v>
      </c>
      <c r="E117" s="1" t="s">
        <v>537</v>
      </c>
      <c r="F117" s="1" t="s">
        <v>268</v>
      </c>
      <c r="G117" s="1" t="s">
        <v>488</v>
      </c>
      <c r="H117" s="1" t="s">
        <v>709</v>
      </c>
      <c r="I117" s="1" t="s">
        <v>272</v>
      </c>
    </row>
    <row r="118" spans="2:9">
      <c r="B118" s="1">
        <v>116</v>
      </c>
      <c r="C118" s="1" t="s">
        <v>415</v>
      </c>
      <c r="D118" s="1" t="s">
        <v>390</v>
      </c>
      <c r="E118" s="1" t="s">
        <v>537</v>
      </c>
      <c r="F118" s="1" t="s">
        <v>391</v>
      </c>
      <c r="G118" s="1" t="s">
        <v>426</v>
      </c>
      <c r="H118" s="1" t="s">
        <v>710</v>
      </c>
      <c r="I118" s="1" t="s">
        <v>379</v>
      </c>
    </row>
    <row r="119" spans="2:9">
      <c r="B119" s="1">
        <v>117</v>
      </c>
      <c r="C119" s="1" t="s">
        <v>378</v>
      </c>
      <c r="D119" s="1" t="s">
        <v>372</v>
      </c>
      <c r="E119" s="1" t="s">
        <v>537</v>
      </c>
      <c r="F119" s="1" t="s">
        <v>373</v>
      </c>
      <c r="G119" s="1" t="s">
        <v>534</v>
      </c>
      <c r="H119" s="1" t="s">
        <v>711</v>
      </c>
      <c r="I119" s="1" t="s">
        <v>379</v>
      </c>
    </row>
    <row r="120" spans="2:9">
      <c r="B120" s="1">
        <v>118</v>
      </c>
      <c r="C120" s="1" t="s">
        <v>378</v>
      </c>
      <c r="D120" s="1" t="s">
        <v>374</v>
      </c>
      <c r="E120" s="1" t="s">
        <v>537</v>
      </c>
      <c r="F120" s="1" t="s">
        <v>375</v>
      </c>
      <c r="G120" s="1" t="s">
        <v>535</v>
      </c>
      <c r="H120" s="1" t="s">
        <v>712</v>
      </c>
      <c r="I120" s="1" t="s">
        <v>379</v>
      </c>
    </row>
    <row r="121" spans="2:9">
      <c r="B121" s="1">
        <v>119</v>
      </c>
      <c r="C121" s="1" t="s">
        <v>378</v>
      </c>
      <c r="D121" s="1" t="s">
        <v>376</v>
      </c>
      <c r="E121" s="1" t="s">
        <v>537</v>
      </c>
      <c r="F121" s="1" t="s">
        <v>377</v>
      </c>
      <c r="G121" s="1" t="s">
        <v>536</v>
      </c>
      <c r="H121" s="1" t="s">
        <v>713</v>
      </c>
      <c r="I121" s="1" t="s">
        <v>379</v>
      </c>
    </row>
    <row r="122" spans="2:9">
      <c r="B122" s="1">
        <v>120</v>
      </c>
      <c r="C122" s="1" t="s">
        <v>762</v>
      </c>
      <c r="D122" s="1" t="s">
        <v>558</v>
      </c>
      <c r="E122" s="1" t="s">
        <v>537</v>
      </c>
      <c r="F122" s="1" t="s">
        <v>590</v>
      </c>
      <c r="G122" s="1" t="s">
        <v>589</v>
      </c>
      <c r="H122" s="1" t="s">
        <v>591</v>
      </c>
      <c r="I122" s="1" t="s">
        <v>559</v>
      </c>
    </row>
    <row r="123" spans="2:9" ht="33.65" customHeight="1">
      <c r="B123" s="1">
        <v>121</v>
      </c>
      <c r="C123" s="25" t="s">
        <v>273</v>
      </c>
      <c r="D123" s="1" t="s">
        <v>269</v>
      </c>
      <c r="E123" s="1" t="s">
        <v>537</v>
      </c>
      <c r="F123" s="1" t="s">
        <v>270</v>
      </c>
      <c r="G123" s="1" t="s">
        <v>489</v>
      </c>
      <c r="H123" s="1" t="s">
        <v>714</v>
      </c>
      <c r="I123" s="1" t="s">
        <v>272</v>
      </c>
    </row>
    <row r="124" spans="2:9">
      <c r="B124" s="1">
        <v>122</v>
      </c>
      <c r="C124" s="1" t="s">
        <v>416</v>
      </c>
      <c r="D124" s="1" t="s">
        <v>392</v>
      </c>
      <c r="E124" s="1" t="s">
        <v>537</v>
      </c>
      <c r="F124" s="1" t="s">
        <v>393</v>
      </c>
      <c r="G124" s="1" t="s">
        <v>427</v>
      </c>
      <c r="H124" s="1" t="s">
        <v>715</v>
      </c>
      <c r="I124" s="1" t="s">
        <v>379</v>
      </c>
    </row>
    <row r="125" spans="2:9">
      <c r="B125" s="1">
        <v>123</v>
      </c>
      <c r="C125" s="1" t="s">
        <v>284</v>
      </c>
      <c r="D125" s="1" t="s">
        <v>278</v>
      </c>
      <c r="E125" s="1" t="s">
        <v>537</v>
      </c>
      <c r="F125" s="1" t="s">
        <v>279</v>
      </c>
      <c r="G125" s="1" t="s">
        <v>492</v>
      </c>
      <c r="H125" s="1" t="s">
        <v>716</v>
      </c>
      <c r="I125" s="1" t="s">
        <v>272</v>
      </c>
    </row>
    <row r="126" spans="2:9">
      <c r="B126" s="1">
        <v>124</v>
      </c>
      <c r="C126" s="1" t="s">
        <v>284</v>
      </c>
      <c r="D126" s="1" t="s">
        <v>274</v>
      </c>
      <c r="E126" s="1" t="s">
        <v>537</v>
      </c>
      <c r="F126" s="1" t="s">
        <v>275</v>
      </c>
      <c r="G126" s="1" t="s">
        <v>490</v>
      </c>
      <c r="H126" s="1" t="s">
        <v>717</v>
      </c>
      <c r="I126" s="1" t="s">
        <v>272</v>
      </c>
    </row>
    <row r="127" spans="2:9">
      <c r="B127" s="1">
        <v>125</v>
      </c>
      <c r="C127" s="1" t="s">
        <v>284</v>
      </c>
      <c r="D127" s="1" t="s">
        <v>276</v>
      </c>
      <c r="E127" s="1" t="s">
        <v>537</v>
      </c>
      <c r="F127" s="1" t="s">
        <v>277</v>
      </c>
      <c r="G127" s="1" t="s">
        <v>491</v>
      </c>
      <c r="H127" s="1" t="s">
        <v>718</v>
      </c>
      <c r="I127" s="1" t="s">
        <v>272</v>
      </c>
    </row>
    <row r="128" spans="2:9">
      <c r="B128" s="1">
        <v>126</v>
      </c>
      <c r="C128" s="1" t="s">
        <v>284</v>
      </c>
      <c r="D128" s="1" t="s">
        <v>280</v>
      </c>
      <c r="E128" s="1" t="s">
        <v>537</v>
      </c>
      <c r="F128" s="1" t="s">
        <v>281</v>
      </c>
      <c r="G128" s="1" t="s">
        <v>493</v>
      </c>
      <c r="H128" s="1" t="s">
        <v>719</v>
      </c>
      <c r="I128" s="1" t="s">
        <v>272</v>
      </c>
    </row>
    <row r="129" spans="2:9">
      <c r="B129" s="1">
        <v>127</v>
      </c>
      <c r="C129" s="1" t="s">
        <v>284</v>
      </c>
      <c r="D129" s="1" t="s">
        <v>282</v>
      </c>
      <c r="E129" s="1" t="s">
        <v>537</v>
      </c>
      <c r="F129" s="1" t="s">
        <v>283</v>
      </c>
      <c r="G129" s="1" t="s">
        <v>494</v>
      </c>
      <c r="H129" s="1" t="s">
        <v>720</v>
      </c>
      <c r="I129" s="1" t="s">
        <v>272</v>
      </c>
    </row>
    <row r="130" spans="2:9">
      <c r="B130" s="1">
        <v>128</v>
      </c>
      <c r="C130" s="1" t="s">
        <v>306</v>
      </c>
      <c r="D130" s="1" t="s">
        <v>294</v>
      </c>
      <c r="E130" s="1" t="s">
        <v>537</v>
      </c>
      <c r="F130" s="1" t="s">
        <v>295</v>
      </c>
      <c r="G130" s="1" t="s">
        <v>499</v>
      </c>
      <c r="H130" s="1" t="s">
        <v>721</v>
      </c>
      <c r="I130" s="1" t="s">
        <v>307</v>
      </c>
    </row>
    <row r="131" spans="2:9">
      <c r="B131" s="1">
        <v>129</v>
      </c>
      <c r="C131" s="1" t="s">
        <v>306</v>
      </c>
      <c r="D131" s="1" t="s">
        <v>296</v>
      </c>
      <c r="E131" s="1" t="s">
        <v>537</v>
      </c>
      <c r="F131" s="1" t="s">
        <v>297</v>
      </c>
      <c r="G131" s="1" t="s">
        <v>500</v>
      </c>
      <c r="H131" s="1" t="s">
        <v>722</v>
      </c>
      <c r="I131" s="1" t="s">
        <v>307</v>
      </c>
    </row>
    <row r="132" spans="2:9">
      <c r="B132" s="1">
        <v>130</v>
      </c>
      <c r="C132" s="1" t="s">
        <v>306</v>
      </c>
      <c r="D132" s="1" t="s">
        <v>298</v>
      </c>
      <c r="E132" s="1" t="s">
        <v>537</v>
      </c>
      <c r="F132" s="1" t="s">
        <v>299</v>
      </c>
      <c r="G132" s="1" t="s">
        <v>501</v>
      </c>
      <c r="H132" s="1" t="s">
        <v>723</v>
      </c>
      <c r="I132" s="1" t="s">
        <v>307</v>
      </c>
    </row>
    <row r="133" spans="2:9">
      <c r="B133" s="1">
        <v>131</v>
      </c>
      <c r="C133" s="1" t="s">
        <v>306</v>
      </c>
      <c r="D133" s="1" t="s">
        <v>300</v>
      </c>
      <c r="E133" s="1" t="s">
        <v>537</v>
      </c>
      <c r="F133" s="1" t="s">
        <v>301</v>
      </c>
      <c r="G133" s="1" t="s">
        <v>502</v>
      </c>
      <c r="H133" s="1" t="s">
        <v>724</v>
      </c>
      <c r="I133" s="1" t="s">
        <v>307</v>
      </c>
    </row>
    <row r="134" spans="2:9">
      <c r="B134" s="1">
        <v>132</v>
      </c>
      <c r="C134" s="1" t="s">
        <v>306</v>
      </c>
      <c r="D134" s="1" t="s">
        <v>302</v>
      </c>
      <c r="E134" s="1" t="s">
        <v>537</v>
      </c>
      <c r="F134" s="1" t="s">
        <v>303</v>
      </c>
      <c r="G134" s="1" t="s">
        <v>503</v>
      </c>
      <c r="H134" s="1" t="s">
        <v>725</v>
      </c>
      <c r="I134" s="1" t="s">
        <v>307</v>
      </c>
    </row>
    <row r="135" spans="2:9">
      <c r="B135" s="1">
        <v>133</v>
      </c>
      <c r="C135" s="1" t="s">
        <v>306</v>
      </c>
      <c r="D135" s="1" t="s">
        <v>304</v>
      </c>
      <c r="E135" s="1" t="s">
        <v>537</v>
      </c>
      <c r="F135" s="1" t="s">
        <v>305</v>
      </c>
      <c r="G135" s="1" t="s">
        <v>504</v>
      </c>
      <c r="H135" s="1" t="s">
        <v>726</v>
      </c>
      <c r="I135" s="1" t="s">
        <v>307</v>
      </c>
    </row>
    <row r="136" spans="2:9">
      <c r="B136" s="1">
        <v>134</v>
      </c>
      <c r="C136" s="1" t="s">
        <v>318</v>
      </c>
      <c r="D136" s="1" t="s">
        <v>308</v>
      </c>
      <c r="E136" s="1" t="s">
        <v>537</v>
      </c>
      <c r="F136" s="1" t="s">
        <v>309</v>
      </c>
      <c r="G136" s="1" t="s">
        <v>505</v>
      </c>
      <c r="H136" s="1" t="s">
        <v>727</v>
      </c>
      <c r="I136" s="1" t="s">
        <v>307</v>
      </c>
    </row>
    <row r="137" spans="2:9">
      <c r="B137" s="1">
        <v>135</v>
      </c>
      <c r="C137" s="1" t="s">
        <v>318</v>
      </c>
      <c r="D137" s="1" t="s">
        <v>310</v>
      </c>
      <c r="E137" s="1" t="s">
        <v>537</v>
      </c>
      <c r="F137" s="1" t="s">
        <v>311</v>
      </c>
      <c r="G137" s="1" t="s">
        <v>506</v>
      </c>
      <c r="H137" s="1" t="s">
        <v>728</v>
      </c>
      <c r="I137" s="1" t="s">
        <v>307</v>
      </c>
    </row>
    <row r="138" spans="2:9">
      <c r="B138" s="1">
        <v>136</v>
      </c>
      <c r="C138" s="1" t="s">
        <v>318</v>
      </c>
      <c r="D138" s="1" t="s">
        <v>312</v>
      </c>
      <c r="E138" s="1" t="s">
        <v>537</v>
      </c>
      <c r="F138" s="1" t="s">
        <v>313</v>
      </c>
      <c r="G138" s="1" t="s">
        <v>507</v>
      </c>
      <c r="H138" s="1" t="s">
        <v>729</v>
      </c>
      <c r="I138" s="1" t="s">
        <v>307</v>
      </c>
    </row>
    <row r="139" spans="2:9">
      <c r="B139" s="1">
        <v>137</v>
      </c>
      <c r="C139" s="1" t="s">
        <v>318</v>
      </c>
      <c r="D139" s="1" t="s">
        <v>316</v>
      </c>
      <c r="E139" s="1" t="s">
        <v>537</v>
      </c>
      <c r="F139" s="1" t="s">
        <v>317</v>
      </c>
      <c r="G139" s="1" t="s">
        <v>509</v>
      </c>
      <c r="H139" s="1" t="s">
        <v>730</v>
      </c>
      <c r="I139" s="1" t="s">
        <v>307</v>
      </c>
    </row>
    <row r="140" spans="2:9">
      <c r="B140" s="1">
        <v>138</v>
      </c>
      <c r="C140" s="1" t="s">
        <v>318</v>
      </c>
      <c r="D140" s="1" t="s">
        <v>314</v>
      </c>
      <c r="E140" s="1" t="s">
        <v>537</v>
      </c>
      <c r="F140" s="1" t="s">
        <v>315</v>
      </c>
      <c r="G140" s="1" t="s">
        <v>508</v>
      </c>
      <c r="H140" s="1" t="s">
        <v>731</v>
      </c>
      <c r="I140" s="1" t="s">
        <v>307</v>
      </c>
    </row>
    <row r="141" spans="2:9">
      <c r="B141" s="1">
        <v>139</v>
      </c>
      <c r="C141" s="1" t="s">
        <v>235</v>
      </c>
      <c r="D141" s="1" t="s">
        <v>216</v>
      </c>
      <c r="E141" s="1" t="s">
        <v>537</v>
      </c>
      <c r="F141" s="1" t="s">
        <v>217</v>
      </c>
      <c r="G141" s="1" t="s">
        <v>465</v>
      </c>
      <c r="H141" s="1" t="s">
        <v>732</v>
      </c>
      <c r="I141" s="1" t="s">
        <v>234</v>
      </c>
    </row>
    <row r="142" spans="2:9">
      <c r="B142" s="1">
        <v>140</v>
      </c>
      <c r="C142" s="1" t="s">
        <v>235</v>
      </c>
      <c r="D142" s="1" t="s">
        <v>220</v>
      </c>
      <c r="E142" s="1" t="s">
        <v>537</v>
      </c>
      <c r="F142" s="1" t="s">
        <v>221</v>
      </c>
      <c r="G142" s="1" t="s">
        <v>467</v>
      </c>
      <c r="H142" s="1" t="s">
        <v>733</v>
      </c>
      <c r="I142" s="1" t="s">
        <v>234</v>
      </c>
    </row>
    <row r="143" spans="2:9">
      <c r="B143" s="1">
        <v>141</v>
      </c>
      <c r="C143" s="1" t="s">
        <v>235</v>
      </c>
      <c r="D143" s="1" t="s">
        <v>222</v>
      </c>
      <c r="E143" s="1" t="s">
        <v>537</v>
      </c>
      <c r="F143" s="1" t="s">
        <v>223</v>
      </c>
      <c r="G143" s="1" t="s">
        <v>468</v>
      </c>
      <c r="H143" s="1" t="s">
        <v>734</v>
      </c>
      <c r="I143" s="1" t="s">
        <v>234</v>
      </c>
    </row>
    <row r="144" spans="2:9">
      <c r="B144" s="1">
        <v>142</v>
      </c>
      <c r="C144" s="1" t="s">
        <v>235</v>
      </c>
      <c r="D144" s="1" t="s">
        <v>224</v>
      </c>
      <c r="E144" s="1" t="s">
        <v>537</v>
      </c>
      <c r="F144" s="1" t="s">
        <v>225</v>
      </c>
      <c r="G144" s="1" t="s">
        <v>469</v>
      </c>
      <c r="H144" s="1" t="s">
        <v>735</v>
      </c>
      <c r="I144" s="1" t="s">
        <v>234</v>
      </c>
    </row>
    <row r="145" spans="2:9">
      <c r="B145" s="1">
        <v>143</v>
      </c>
      <c r="C145" s="1" t="s">
        <v>235</v>
      </c>
      <c r="D145" s="1" t="s">
        <v>218</v>
      </c>
      <c r="E145" s="1" t="s">
        <v>537</v>
      </c>
      <c r="F145" s="1" t="s">
        <v>219</v>
      </c>
      <c r="G145" s="1" t="s">
        <v>466</v>
      </c>
      <c r="H145" s="1" t="s">
        <v>736</v>
      </c>
      <c r="I145" s="1" t="s">
        <v>234</v>
      </c>
    </row>
    <row r="146" spans="2:9">
      <c r="B146" s="1">
        <v>144</v>
      </c>
      <c r="C146" s="1" t="s">
        <v>235</v>
      </c>
      <c r="D146" s="1" t="s">
        <v>226</v>
      </c>
      <c r="E146" s="1" t="s">
        <v>537</v>
      </c>
      <c r="F146" s="1" t="s">
        <v>227</v>
      </c>
      <c r="G146" s="1" t="s">
        <v>470</v>
      </c>
      <c r="H146" s="1" t="s">
        <v>737</v>
      </c>
      <c r="I146" s="1" t="s">
        <v>234</v>
      </c>
    </row>
    <row r="147" spans="2:9">
      <c r="B147" s="1">
        <v>145</v>
      </c>
      <c r="C147" s="1" t="s">
        <v>235</v>
      </c>
      <c r="D147" s="1" t="s">
        <v>228</v>
      </c>
      <c r="E147" s="1" t="s">
        <v>537</v>
      </c>
      <c r="F147" s="1" t="s">
        <v>229</v>
      </c>
      <c r="G147" s="1" t="s">
        <v>471</v>
      </c>
      <c r="H147" s="1" t="s">
        <v>738</v>
      </c>
      <c r="I147" s="1" t="s">
        <v>234</v>
      </c>
    </row>
    <row r="148" spans="2:9">
      <c r="B148" s="1">
        <v>146</v>
      </c>
      <c r="C148" s="1" t="s">
        <v>235</v>
      </c>
      <c r="D148" s="1" t="s">
        <v>230</v>
      </c>
      <c r="E148" s="1" t="s">
        <v>537</v>
      </c>
      <c r="F148" s="1" t="s">
        <v>231</v>
      </c>
      <c r="G148" s="1" t="s">
        <v>472</v>
      </c>
      <c r="H148" s="1" t="s">
        <v>739</v>
      </c>
      <c r="I148" s="1" t="s">
        <v>234</v>
      </c>
    </row>
    <row r="149" spans="2:9">
      <c r="B149" s="1">
        <v>147</v>
      </c>
      <c r="C149" s="1" t="s">
        <v>119</v>
      </c>
      <c r="D149" s="1" t="s">
        <v>214</v>
      </c>
      <c r="E149" s="1" t="s">
        <v>537</v>
      </c>
      <c r="F149" s="1" t="s">
        <v>215</v>
      </c>
      <c r="G149" s="1" t="s">
        <v>232</v>
      </c>
      <c r="H149" s="1" t="s">
        <v>740</v>
      </c>
      <c r="I149" s="1" t="s">
        <v>234</v>
      </c>
    </row>
    <row r="150" spans="2:9">
      <c r="B150" s="1">
        <v>148</v>
      </c>
      <c r="C150" s="1" t="s">
        <v>361</v>
      </c>
      <c r="D150" s="1" t="s">
        <v>359</v>
      </c>
      <c r="E150" s="1" t="s">
        <v>537</v>
      </c>
      <c r="F150" s="1" t="s">
        <v>360</v>
      </c>
      <c r="G150" s="1" t="s">
        <v>528</v>
      </c>
      <c r="H150" s="1" t="s">
        <v>741</v>
      </c>
      <c r="I150" s="1" t="s">
        <v>234</v>
      </c>
    </row>
    <row r="151" spans="2:9">
      <c r="B151" s="1">
        <v>149</v>
      </c>
      <c r="C151" s="1" t="s">
        <v>361</v>
      </c>
      <c r="D151" s="1" t="s">
        <v>357</v>
      </c>
      <c r="E151" s="1" t="s">
        <v>537</v>
      </c>
      <c r="F151" s="1" t="s">
        <v>358</v>
      </c>
      <c r="G151" s="1" t="s">
        <v>527</v>
      </c>
      <c r="H151" s="1" t="s">
        <v>742</v>
      </c>
      <c r="I151" s="1" t="s">
        <v>234</v>
      </c>
    </row>
    <row r="152" spans="2:9">
      <c r="B152" s="1">
        <v>150</v>
      </c>
      <c r="C152" s="1" t="s">
        <v>417</v>
      </c>
      <c r="D152" s="1" t="s">
        <v>394</v>
      </c>
      <c r="E152" s="1" t="s">
        <v>537</v>
      </c>
      <c r="F152" s="1" t="s">
        <v>395</v>
      </c>
      <c r="G152" s="1" t="s">
        <v>428</v>
      </c>
      <c r="H152" s="1" t="s">
        <v>743</v>
      </c>
      <c r="I152" s="1" t="s">
        <v>234</v>
      </c>
    </row>
    <row r="153" spans="2:9">
      <c r="B153" s="1">
        <v>151</v>
      </c>
      <c r="C153" s="1" t="s">
        <v>361</v>
      </c>
      <c r="D153" s="1" t="s">
        <v>355</v>
      </c>
      <c r="E153" s="1" t="s">
        <v>537</v>
      </c>
      <c r="F153" s="1" t="s">
        <v>356</v>
      </c>
      <c r="G153" s="1" t="s">
        <v>526</v>
      </c>
      <c r="H153" s="1" t="s">
        <v>744</v>
      </c>
      <c r="I153" s="1" t="s">
        <v>234</v>
      </c>
    </row>
    <row r="154" spans="2:9">
      <c r="B154" s="1">
        <v>152</v>
      </c>
      <c r="C154" s="1" t="s">
        <v>361</v>
      </c>
      <c r="D154" s="1" t="s">
        <v>353</v>
      </c>
      <c r="E154" s="1" t="s">
        <v>537</v>
      </c>
      <c r="F154" s="1" t="s">
        <v>354</v>
      </c>
      <c r="G154" s="1" t="s">
        <v>525</v>
      </c>
      <c r="H154" s="1" t="s">
        <v>745</v>
      </c>
      <c r="I154" s="1" t="s">
        <v>234</v>
      </c>
    </row>
    <row r="155" spans="2:9">
      <c r="B155" s="1">
        <v>153</v>
      </c>
      <c r="C155" s="1" t="s">
        <v>361</v>
      </c>
      <c r="D155" s="1" t="s">
        <v>351</v>
      </c>
      <c r="E155" s="1" t="s">
        <v>537</v>
      </c>
      <c r="F155" s="1" t="s">
        <v>352</v>
      </c>
      <c r="G155" s="1" t="s">
        <v>524</v>
      </c>
      <c r="H155" s="1" t="s">
        <v>746</v>
      </c>
      <c r="I155" s="1" t="s">
        <v>234</v>
      </c>
    </row>
    <row r="156" spans="2:9">
      <c r="B156" s="1">
        <v>154</v>
      </c>
      <c r="C156" s="1" t="s">
        <v>361</v>
      </c>
      <c r="D156" s="1" t="s">
        <v>349</v>
      </c>
      <c r="E156" s="1" t="s">
        <v>537</v>
      </c>
      <c r="F156" s="1" t="s">
        <v>350</v>
      </c>
      <c r="G156" s="1" t="s">
        <v>523</v>
      </c>
      <c r="H156" s="1" t="s">
        <v>747</v>
      </c>
      <c r="I156" s="1" t="s">
        <v>234</v>
      </c>
    </row>
    <row r="157" spans="2:9">
      <c r="B157" s="1">
        <v>155</v>
      </c>
      <c r="C157" s="1" t="s">
        <v>418</v>
      </c>
      <c r="D157" s="1" t="s">
        <v>396</v>
      </c>
      <c r="E157" s="1" t="s">
        <v>537</v>
      </c>
      <c r="F157" s="1" t="s">
        <v>397</v>
      </c>
      <c r="G157" s="1" t="s">
        <v>429</v>
      </c>
      <c r="H157" s="1" t="s">
        <v>748</v>
      </c>
      <c r="I157" s="1" t="s">
        <v>234</v>
      </c>
    </row>
    <row r="158" spans="2:9">
      <c r="B158" s="1">
        <v>156</v>
      </c>
      <c r="C158" s="1" t="s">
        <v>423</v>
      </c>
      <c r="D158" s="1" t="s">
        <v>408</v>
      </c>
      <c r="E158" s="1" t="s">
        <v>537</v>
      </c>
      <c r="F158" s="1" t="s">
        <v>409</v>
      </c>
      <c r="G158" s="1" t="s">
        <v>435</v>
      </c>
      <c r="H158" s="1" t="s">
        <v>749</v>
      </c>
      <c r="I158" s="1" t="s">
        <v>234</v>
      </c>
    </row>
    <row r="159" spans="2:9">
      <c r="B159" s="1">
        <v>157</v>
      </c>
      <c r="C159" s="1" t="s">
        <v>423</v>
      </c>
      <c r="D159" s="1" t="s">
        <v>406</v>
      </c>
      <c r="E159" s="1" t="s">
        <v>537</v>
      </c>
      <c r="F159" s="1" t="s">
        <v>407</v>
      </c>
      <c r="G159" s="1" t="s">
        <v>434</v>
      </c>
      <c r="H159" s="1" t="s">
        <v>750</v>
      </c>
      <c r="I159" s="1" t="s">
        <v>234</v>
      </c>
    </row>
    <row r="160" spans="2:9">
      <c r="B160" s="1">
        <v>158</v>
      </c>
      <c r="C160" s="1" t="s">
        <v>422</v>
      </c>
      <c r="D160" s="1" t="s">
        <v>404</v>
      </c>
      <c r="E160" s="1" t="s">
        <v>537</v>
      </c>
      <c r="F160" s="1" t="s">
        <v>405</v>
      </c>
      <c r="G160" s="1" t="s">
        <v>433</v>
      </c>
      <c r="H160" s="1" t="s">
        <v>751</v>
      </c>
      <c r="I160" s="1" t="s">
        <v>234</v>
      </c>
    </row>
    <row r="161" spans="1:9">
      <c r="B161" s="1">
        <v>159</v>
      </c>
      <c r="C161" s="1" t="s">
        <v>423</v>
      </c>
      <c r="D161" s="1" t="s">
        <v>410</v>
      </c>
      <c r="E161" s="1" t="s">
        <v>537</v>
      </c>
      <c r="F161" s="1" t="s">
        <v>411</v>
      </c>
      <c r="G161" s="1" t="s">
        <v>436</v>
      </c>
      <c r="H161" s="1" t="s">
        <v>752</v>
      </c>
      <c r="I161" s="1" t="s">
        <v>234</v>
      </c>
    </row>
    <row r="162" spans="1:9">
      <c r="B162" s="1">
        <v>160</v>
      </c>
      <c r="C162" s="1" t="s">
        <v>420</v>
      </c>
      <c r="D162" s="1" t="s">
        <v>400</v>
      </c>
      <c r="E162" s="1" t="s">
        <v>537</v>
      </c>
      <c r="F162" s="1" t="s">
        <v>401</v>
      </c>
      <c r="G162" s="1" t="s">
        <v>431</v>
      </c>
      <c r="H162" s="1" t="s">
        <v>753</v>
      </c>
      <c r="I162" s="1" t="s">
        <v>234</v>
      </c>
    </row>
    <row r="163" spans="1:9">
      <c r="B163" s="1">
        <v>161</v>
      </c>
      <c r="C163" s="1" t="s">
        <v>419</v>
      </c>
      <c r="D163" s="1" t="s">
        <v>398</v>
      </c>
      <c r="E163" s="1" t="s">
        <v>537</v>
      </c>
      <c r="F163" s="1" t="s">
        <v>399</v>
      </c>
      <c r="G163" s="1" t="s">
        <v>430</v>
      </c>
      <c r="H163" s="1" t="s">
        <v>754</v>
      </c>
      <c r="I163" s="1" t="s">
        <v>234</v>
      </c>
    </row>
    <row r="164" spans="1:9">
      <c r="B164" s="1">
        <v>162</v>
      </c>
      <c r="C164" s="1" t="s">
        <v>371</v>
      </c>
      <c r="D164" s="1" t="s">
        <v>362</v>
      </c>
      <c r="E164" s="1" t="s">
        <v>537</v>
      </c>
      <c r="F164" s="1" t="s">
        <v>363</v>
      </c>
      <c r="G164" s="1" t="s">
        <v>529</v>
      </c>
      <c r="H164" s="1" t="s">
        <v>755</v>
      </c>
      <c r="I164" s="1" t="s">
        <v>234</v>
      </c>
    </row>
    <row r="165" spans="1:9">
      <c r="B165" s="1">
        <v>163</v>
      </c>
      <c r="C165" s="1" t="s">
        <v>421</v>
      </c>
      <c r="D165" s="1" t="s">
        <v>402</v>
      </c>
      <c r="E165" s="1" t="s">
        <v>537</v>
      </c>
      <c r="F165" s="1" t="s">
        <v>403</v>
      </c>
      <c r="G165" s="1" t="s">
        <v>432</v>
      </c>
      <c r="H165" s="1" t="s">
        <v>756</v>
      </c>
      <c r="I165" s="1" t="s">
        <v>234</v>
      </c>
    </row>
    <row r="166" spans="1:9">
      <c r="B166" s="1">
        <v>164</v>
      </c>
      <c r="C166" s="1" t="s">
        <v>371</v>
      </c>
      <c r="D166" s="1" t="s">
        <v>364</v>
      </c>
      <c r="E166" s="1" t="s">
        <v>537</v>
      </c>
      <c r="F166" s="1" t="s">
        <v>365</v>
      </c>
      <c r="G166" s="1" t="s">
        <v>530</v>
      </c>
      <c r="H166" s="1" t="s">
        <v>757</v>
      </c>
      <c r="I166" s="1" t="s">
        <v>234</v>
      </c>
    </row>
    <row r="167" spans="1:9">
      <c r="B167" s="1">
        <v>165</v>
      </c>
      <c r="C167" s="1" t="s">
        <v>371</v>
      </c>
      <c r="D167" s="1" t="s">
        <v>367</v>
      </c>
      <c r="E167" s="1" t="s">
        <v>537</v>
      </c>
      <c r="F167" s="1" t="s">
        <v>368</v>
      </c>
      <c r="G167" s="1" t="s">
        <v>532</v>
      </c>
      <c r="H167" s="1" t="s">
        <v>758</v>
      </c>
      <c r="I167" s="1" t="s">
        <v>234</v>
      </c>
    </row>
    <row r="168" spans="1:9">
      <c r="B168" s="1">
        <v>166</v>
      </c>
      <c r="C168" s="1" t="s">
        <v>371</v>
      </c>
      <c r="D168" s="1" t="s">
        <v>233</v>
      </c>
      <c r="E168" s="1" t="s">
        <v>537</v>
      </c>
      <c r="F168" s="1" t="s">
        <v>366</v>
      </c>
      <c r="G168" s="1" t="s">
        <v>531</v>
      </c>
      <c r="H168" s="1" t="s">
        <v>759</v>
      </c>
      <c r="I168" s="1" t="s">
        <v>234</v>
      </c>
    </row>
    <row r="169" spans="1:9">
      <c r="B169" s="1">
        <v>167</v>
      </c>
      <c r="C169" s="1" t="s">
        <v>371</v>
      </c>
      <c r="D169" s="1" t="s">
        <v>369</v>
      </c>
      <c r="E169" s="1" t="s">
        <v>537</v>
      </c>
      <c r="F169" s="1" t="s">
        <v>370</v>
      </c>
      <c r="G169" s="1" t="s">
        <v>533</v>
      </c>
      <c r="H169" s="1" t="s">
        <v>760</v>
      </c>
      <c r="I169" s="1" t="s">
        <v>234</v>
      </c>
    </row>
    <row r="170" spans="1:9">
      <c r="A170" t="s">
        <v>782</v>
      </c>
      <c r="B170" s="1">
        <v>200</v>
      </c>
      <c r="C170" s="1" t="s">
        <v>763</v>
      </c>
      <c r="D170" s="1" t="s">
        <v>764</v>
      </c>
      <c r="E170" s="1" t="s">
        <v>537</v>
      </c>
      <c r="F170" s="1" t="s">
        <v>765</v>
      </c>
      <c r="G170" s="1" t="s">
        <v>766</v>
      </c>
      <c r="H170" s="1" t="s">
        <v>767</v>
      </c>
      <c r="I170" s="1" t="s">
        <v>768</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view="pageBreakPreview" zoomScaleNormal="100" zoomScaleSheetLayoutView="100" workbookViewId="0">
      <selection activeCell="G19" sqref="G19"/>
    </sheetView>
  </sheetViews>
  <sheetFormatPr defaultColWidth="8.75" defaultRowHeight="18"/>
  <cols>
    <col min="1" max="21" width="4.25" style="4" customWidth="1"/>
    <col min="22" max="22" width="4.25" style="21" customWidth="1"/>
    <col min="23" max="39" width="5.33203125" style="21" customWidth="1"/>
    <col min="40" max="43" width="8.75" style="38"/>
    <col min="44" max="16384" width="8.75" style="4"/>
  </cols>
  <sheetData>
    <row r="1" spans="1:39" ht="18.5" thickBot="1"/>
    <row r="2" spans="1:39" ht="18.5" thickBot="1">
      <c r="A2" s="128" t="s">
        <v>761</v>
      </c>
      <c r="B2" s="128"/>
      <c r="C2" s="129"/>
      <c r="D2" s="130"/>
      <c r="E2" s="131"/>
    </row>
    <row r="3" spans="1:39" ht="35.5" customHeight="1">
      <c r="A3" s="132" t="s">
        <v>788</v>
      </c>
      <c r="B3" s="132"/>
      <c r="C3" s="132"/>
      <c r="D3" s="132"/>
      <c r="E3" s="132"/>
      <c r="F3" s="132"/>
      <c r="G3" s="132"/>
      <c r="H3" s="132"/>
      <c r="I3" s="132"/>
      <c r="J3" s="132"/>
      <c r="K3" s="132"/>
      <c r="L3" s="132"/>
      <c r="M3" s="132"/>
      <c r="N3" s="132"/>
      <c r="O3" s="132"/>
      <c r="P3" s="132"/>
      <c r="Q3" s="132"/>
      <c r="R3" s="132"/>
      <c r="S3" s="132"/>
      <c r="T3" s="132"/>
      <c r="U3" s="132"/>
      <c r="V3" s="39"/>
      <c r="W3" s="133" t="s">
        <v>41</v>
      </c>
      <c r="X3" s="133"/>
      <c r="Y3" s="133"/>
      <c r="Z3" s="133"/>
      <c r="AA3" s="133"/>
      <c r="AB3" s="133"/>
      <c r="AC3" s="133"/>
      <c r="AD3" s="133"/>
      <c r="AE3" s="133"/>
      <c r="AF3" s="133"/>
      <c r="AG3" s="133"/>
      <c r="AH3" s="133"/>
      <c r="AI3" s="133"/>
      <c r="AJ3" s="73"/>
      <c r="AK3" s="73"/>
    </row>
    <row r="4" spans="1:39" ht="10.5" customHeight="1" thickBot="1">
      <c r="B4" s="5"/>
      <c r="C4" s="5"/>
      <c r="D4" s="5"/>
      <c r="E4" s="5"/>
      <c r="F4" s="5"/>
      <c r="G4" s="5"/>
      <c r="H4" s="5"/>
      <c r="I4" s="5"/>
      <c r="J4" s="5"/>
      <c r="K4" s="5"/>
      <c r="L4" s="5"/>
      <c r="M4" s="5"/>
      <c r="N4" s="5"/>
      <c r="O4" s="5"/>
      <c r="P4" s="5"/>
      <c r="Q4" s="5"/>
      <c r="R4" s="5"/>
      <c r="S4" s="5"/>
      <c r="T4" s="5"/>
      <c r="U4" s="5"/>
      <c r="V4" s="40"/>
      <c r="W4" s="133"/>
      <c r="X4" s="133"/>
      <c r="Y4" s="133"/>
      <c r="Z4" s="133"/>
      <c r="AA4" s="133"/>
      <c r="AB4" s="133"/>
      <c r="AC4" s="133"/>
      <c r="AD4" s="133"/>
      <c r="AE4" s="133"/>
      <c r="AF4" s="133"/>
      <c r="AG4" s="133"/>
      <c r="AH4" s="133"/>
      <c r="AI4" s="133"/>
      <c r="AJ4" s="73"/>
      <c r="AK4" s="73"/>
    </row>
    <row r="5" spans="1:39" ht="21.75" customHeight="1">
      <c r="B5" s="5"/>
      <c r="C5" s="134" t="s">
        <v>0</v>
      </c>
      <c r="D5" s="135"/>
      <c r="E5" s="145" t="str">
        <f>IF(D2="","",VLOOKUP($D$2,学校名等リスト!$B$2:$I$191,2))</f>
        <v/>
      </c>
      <c r="F5" s="138"/>
      <c r="G5" s="138"/>
      <c r="H5" s="138" t="str">
        <f>IF(D2="","",VLOOKUP($D$2,学校名等リスト!$B$2:$I$191,3))</f>
        <v/>
      </c>
      <c r="I5" s="138"/>
      <c r="J5" s="138"/>
      <c r="K5" s="138"/>
      <c r="L5" s="138"/>
      <c r="M5" s="138" t="str">
        <f>IF(D2="","",VLOOKUP($D$2,学校名等リスト!$B$2:$I$191,4))</f>
        <v/>
      </c>
      <c r="N5" s="138"/>
      <c r="O5" s="139"/>
      <c r="R5" s="6"/>
      <c r="S5" s="6"/>
      <c r="T5" s="7"/>
      <c r="U5" s="7"/>
      <c r="V5" s="41"/>
      <c r="W5" s="133"/>
      <c r="X5" s="133"/>
      <c r="Y5" s="133"/>
      <c r="Z5" s="133"/>
      <c r="AA5" s="133"/>
      <c r="AB5" s="133"/>
      <c r="AC5" s="133"/>
      <c r="AD5" s="133"/>
      <c r="AE5" s="133"/>
      <c r="AF5" s="133"/>
      <c r="AG5" s="133"/>
      <c r="AH5" s="133"/>
      <c r="AI5" s="133"/>
      <c r="AJ5" s="73"/>
      <c r="AK5" s="73"/>
    </row>
    <row r="6" spans="1:39" ht="21.75" customHeight="1">
      <c r="B6" s="5"/>
      <c r="C6" s="118" t="s">
        <v>1</v>
      </c>
      <c r="D6" s="119"/>
      <c r="E6" s="141" t="str">
        <f>IF(D2="","",VLOOKUP($D$2,学校名等リスト!$B$2:$I$191,8))</f>
        <v/>
      </c>
      <c r="F6" s="141"/>
      <c r="G6" s="2" t="s">
        <v>2</v>
      </c>
      <c r="H6" s="2"/>
      <c r="I6" s="2"/>
      <c r="J6" s="2"/>
      <c r="K6" s="2"/>
      <c r="L6" s="2"/>
      <c r="M6" s="2"/>
      <c r="N6" s="2"/>
      <c r="O6" s="3"/>
      <c r="R6" s="7"/>
      <c r="S6" s="7"/>
      <c r="T6" s="7"/>
      <c r="U6" s="7"/>
      <c r="V6" s="41"/>
      <c r="W6" s="133"/>
      <c r="X6" s="133"/>
      <c r="Y6" s="133"/>
      <c r="Z6" s="133"/>
      <c r="AA6" s="133"/>
      <c r="AB6" s="133"/>
      <c r="AC6" s="133"/>
      <c r="AD6" s="133"/>
      <c r="AE6" s="133"/>
      <c r="AF6" s="133"/>
      <c r="AG6" s="133"/>
      <c r="AH6" s="133"/>
      <c r="AI6" s="133"/>
      <c r="AJ6" s="73"/>
      <c r="AK6" s="73"/>
    </row>
    <row r="7" spans="1:39" ht="21.75" customHeight="1">
      <c r="B7" s="5"/>
      <c r="C7" s="118" t="s">
        <v>3</v>
      </c>
      <c r="D7" s="119"/>
      <c r="E7" s="142" t="str">
        <f>IF(D2="","","〒"&amp;VLOOKUP($D$2,学校名等リスト!$B$2:$I$191,5)&amp;"　"&amp;VLOOKUP($D$2,学校名等リスト!$B$2:$I$191,6))</f>
        <v/>
      </c>
      <c r="F7" s="143"/>
      <c r="G7" s="143"/>
      <c r="H7" s="143"/>
      <c r="I7" s="143"/>
      <c r="J7" s="143"/>
      <c r="K7" s="143"/>
      <c r="L7" s="143"/>
      <c r="M7" s="143"/>
      <c r="N7" s="143"/>
      <c r="O7" s="144"/>
      <c r="R7" s="7"/>
      <c r="S7" s="7"/>
      <c r="T7" s="7"/>
      <c r="U7" s="7"/>
      <c r="V7" s="42"/>
      <c r="W7" s="133"/>
      <c r="X7" s="133"/>
      <c r="Y7" s="133"/>
      <c r="Z7" s="133"/>
      <c r="AA7" s="133"/>
      <c r="AB7" s="133"/>
      <c r="AC7" s="133"/>
      <c r="AD7" s="133"/>
      <c r="AE7" s="133"/>
      <c r="AF7" s="133"/>
      <c r="AG7" s="133"/>
      <c r="AH7" s="133"/>
      <c r="AI7" s="133"/>
      <c r="AJ7" s="73"/>
      <c r="AK7" s="73"/>
    </row>
    <row r="8" spans="1:39" ht="21.75" customHeight="1" thickBot="1">
      <c r="B8" s="5"/>
      <c r="C8" s="123" t="s">
        <v>4</v>
      </c>
      <c r="D8" s="124"/>
      <c r="E8" s="147" t="str">
        <f>IF(D2="","",VLOOKUP($D$2,学校名等リスト!$B$2:$I$191,7))</f>
        <v/>
      </c>
      <c r="F8" s="148"/>
      <c r="G8" s="148"/>
      <c r="H8" s="148"/>
      <c r="I8" s="148"/>
      <c r="J8" s="148"/>
      <c r="K8" s="148"/>
      <c r="L8" s="24"/>
      <c r="M8" s="24"/>
      <c r="N8" s="24"/>
      <c r="O8" s="23"/>
      <c r="R8" s="7"/>
      <c r="S8" s="7"/>
      <c r="T8" s="7"/>
      <c r="U8" s="7"/>
      <c r="V8" s="42"/>
      <c r="W8" s="133"/>
      <c r="X8" s="133"/>
      <c r="Y8" s="133"/>
      <c r="Z8" s="133"/>
      <c r="AA8" s="133"/>
      <c r="AB8" s="133"/>
      <c r="AC8" s="133"/>
      <c r="AD8" s="133"/>
      <c r="AE8" s="133"/>
      <c r="AF8" s="133"/>
      <c r="AG8" s="133"/>
      <c r="AH8" s="133"/>
      <c r="AI8" s="133"/>
      <c r="AJ8" s="73"/>
      <c r="AK8" s="73"/>
    </row>
    <row r="9" spans="1:39" ht="6.75" customHeight="1">
      <c r="B9" s="5"/>
      <c r="C9" s="5"/>
      <c r="D9" s="5"/>
      <c r="E9" s="5"/>
      <c r="F9" s="5"/>
      <c r="G9" s="5"/>
      <c r="H9" s="5"/>
      <c r="I9" s="5"/>
      <c r="J9" s="5"/>
      <c r="K9" s="5"/>
      <c r="L9" s="5"/>
      <c r="M9" s="5"/>
      <c r="N9" s="5"/>
      <c r="O9" s="5"/>
      <c r="P9" s="5"/>
      <c r="Q9" s="5"/>
      <c r="R9" s="5"/>
      <c r="S9" s="5"/>
      <c r="T9" s="5"/>
      <c r="U9" s="5"/>
      <c r="V9" s="40"/>
    </row>
    <row r="10" spans="1:39" ht="18.5" thickBot="1">
      <c r="A10" s="98" t="s">
        <v>39</v>
      </c>
      <c r="B10" s="98"/>
      <c r="C10" s="127" t="s">
        <v>19</v>
      </c>
      <c r="D10" s="127"/>
      <c r="E10" s="8"/>
      <c r="F10" s="9" t="s">
        <v>5</v>
      </c>
      <c r="G10" s="9"/>
      <c r="H10" s="127" t="s">
        <v>19</v>
      </c>
      <c r="I10" s="127"/>
      <c r="J10" s="8"/>
      <c r="K10" s="9" t="s">
        <v>5</v>
      </c>
      <c r="O10" s="9"/>
      <c r="V10" s="43"/>
      <c r="X10" s="44" t="s">
        <v>24</v>
      </c>
      <c r="Y10" s="44" t="str">
        <f>IF(E10="","",E10)</f>
        <v/>
      </c>
      <c r="Z10" s="44"/>
      <c r="AA10" s="44"/>
      <c r="AB10" s="44" t="str">
        <f>IF(J10="","",J10)</f>
        <v/>
      </c>
      <c r="AC10" s="44"/>
      <c r="AD10" s="44"/>
      <c r="AE10" s="44"/>
      <c r="AF10" s="44"/>
      <c r="AG10" s="44"/>
      <c r="AH10" s="44"/>
      <c r="AI10" s="44"/>
      <c r="AJ10" s="44"/>
      <c r="AK10" s="44"/>
      <c r="AL10" s="44"/>
      <c r="AM10" s="44"/>
    </row>
    <row r="11" spans="1:39" ht="18.5" thickBot="1">
      <c r="B11" s="5"/>
      <c r="C11" s="10" t="s">
        <v>25</v>
      </c>
      <c r="D11" s="108" t="s">
        <v>6</v>
      </c>
      <c r="E11" s="109"/>
      <c r="F11" s="110"/>
      <c r="G11" s="11" t="s">
        <v>7</v>
      </c>
      <c r="H11" s="10" t="s">
        <v>26</v>
      </c>
      <c r="I11" s="108" t="s">
        <v>6</v>
      </c>
      <c r="J11" s="109"/>
      <c r="K11" s="110"/>
      <c r="L11" s="11" t="s">
        <v>7</v>
      </c>
      <c r="N11" s="6"/>
      <c r="O11" s="12"/>
      <c r="R11" s="12"/>
      <c r="S11" s="12"/>
      <c r="T11" s="12"/>
      <c r="U11" s="12"/>
      <c r="V11" s="45"/>
      <c r="X11" s="46" t="str">
        <f>$E$6</f>
        <v/>
      </c>
      <c r="Y11" s="87" t="str">
        <f>IF(D14="","",$H$5)</f>
        <v/>
      </c>
      <c r="Z11" s="88"/>
      <c r="AA11" s="46" t="str">
        <f>$E$6</f>
        <v/>
      </c>
      <c r="AB11" s="87" t="str">
        <f>IF(I14="","",$H$5)</f>
        <v/>
      </c>
      <c r="AC11" s="88"/>
      <c r="AD11" s="44"/>
      <c r="AE11" s="44"/>
      <c r="AF11" s="44"/>
      <c r="AG11" s="44"/>
      <c r="AH11" s="44"/>
      <c r="AI11" s="44"/>
      <c r="AJ11" s="44"/>
      <c r="AK11" s="44"/>
      <c r="AL11" s="44"/>
      <c r="AM11" s="44"/>
    </row>
    <row r="12" spans="1:39" ht="18.5" thickTop="1">
      <c r="B12" s="5"/>
      <c r="C12" s="13" t="s">
        <v>8</v>
      </c>
      <c r="D12" s="114"/>
      <c r="E12" s="115"/>
      <c r="F12" s="116"/>
      <c r="G12" s="14"/>
      <c r="H12" s="13" t="s">
        <v>8</v>
      </c>
      <c r="I12" s="114"/>
      <c r="J12" s="115"/>
      <c r="K12" s="116"/>
      <c r="L12" s="14"/>
      <c r="N12" s="6"/>
      <c r="O12" s="12"/>
      <c r="R12" s="12"/>
      <c r="S12" s="15"/>
      <c r="T12" s="12"/>
      <c r="U12" s="12"/>
      <c r="V12" s="45"/>
      <c r="X12" s="47" t="s">
        <v>23</v>
      </c>
      <c r="Y12" s="48" t="str">
        <f>IF(D12="","",D12)</f>
        <v/>
      </c>
      <c r="Z12" s="86" t="s">
        <v>7</v>
      </c>
      <c r="AA12" s="47" t="s">
        <v>20</v>
      </c>
      <c r="AB12" s="48" t="str">
        <f>IF(I12="","",I12)</f>
        <v/>
      </c>
      <c r="AC12" s="86" t="s">
        <v>21</v>
      </c>
      <c r="AD12" s="44"/>
      <c r="AE12" s="44"/>
      <c r="AF12" s="44"/>
    </row>
    <row r="13" spans="1:39">
      <c r="B13" s="5"/>
      <c r="C13" s="16" t="s">
        <v>9</v>
      </c>
      <c r="D13" s="101"/>
      <c r="E13" s="102"/>
      <c r="F13" s="103"/>
      <c r="G13" s="17"/>
      <c r="H13" s="16" t="s">
        <v>9</v>
      </c>
      <c r="I13" s="101"/>
      <c r="J13" s="102"/>
      <c r="K13" s="103"/>
      <c r="L13" s="17"/>
      <c r="N13" s="6"/>
      <c r="O13" s="12"/>
      <c r="R13" s="12"/>
      <c r="S13" s="15"/>
      <c r="T13" s="12"/>
      <c r="U13" s="12"/>
      <c r="V13" s="45"/>
      <c r="X13" s="49" t="s">
        <v>9</v>
      </c>
      <c r="Y13" s="48" t="str">
        <f>IF(D13="","",D13&amp;"("&amp;G13&amp;")")</f>
        <v/>
      </c>
      <c r="Z13" s="86"/>
      <c r="AA13" s="49" t="s">
        <v>22</v>
      </c>
      <c r="AB13" s="48" t="str">
        <f>IF(I13="","",I13&amp;"("&amp;L13&amp;")")</f>
        <v/>
      </c>
      <c r="AC13" s="86"/>
      <c r="AD13" s="44"/>
      <c r="AE13" s="44"/>
      <c r="AF13" s="44"/>
    </row>
    <row r="14" spans="1:39">
      <c r="B14" s="5"/>
      <c r="C14" s="16" t="s">
        <v>10</v>
      </c>
      <c r="D14" s="101"/>
      <c r="E14" s="102"/>
      <c r="F14" s="103"/>
      <c r="G14" s="17"/>
      <c r="H14" s="16" t="s">
        <v>10</v>
      </c>
      <c r="I14" s="101"/>
      <c r="J14" s="102"/>
      <c r="K14" s="103"/>
      <c r="L14" s="17"/>
      <c r="N14" s="6"/>
      <c r="O14" s="12"/>
      <c r="R14" s="12"/>
      <c r="S14" s="15"/>
      <c r="T14" s="12"/>
      <c r="U14" s="12"/>
      <c r="V14" s="45"/>
      <c r="X14" s="50">
        <v>1</v>
      </c>
      <c r="Y14" s="51" t="str">
        <f t="shared" ref="Y14:Y21" si="0">IF(D14="","",D14)</f>
        <v/>
      </c>
      <c r="Z14" s="74" t="str">
        <f t="shared" ref="Z14:Z21" si="1">IF(D14="","",G14)</f>
        <v/>
      </c>
      <c r="AA14" s="50">
        <v>1</v>
      </c>
      <c r="AB14" s="52" t="str">
        <f t="shared" ref="AB14:AB21" si="2">IF(I14="","",I14)</f>
        <v/>
      </c>
      <c r="AC14" s="74" t="str">
        <f>IF(I14="","",L14)</f>
        <v/>
      </c>
      <c r="AD14" s="44"/>
      <c r="AE14" s="44"/>
      <c r="AF14" s="44"/>
    </row>
    <row r="15" spans="1:39">
      <c r="B15" s="5"/>
      <c r="C15" s="16" t="s">
        <v>11</v>
      </c>
      <c r="D15" s="101"/>
      <c r="E15" s="102"/>
      <c r="F15" s="103"/>
      <c r="G15" s="17"/>
      <c r="H15" s="16" t="s">
        <v>11</v>
      </c>
      <c r="I15" s="101"/>
      <c r="J15" s="102"/>
      <c r="K15" s="103"/>
      <c r="L15" s="17"/>
      <c r="N15" s="6"/>
      <c r="O15" s="98" t="s">
        <v>771</v>
      </c>
      <c r="P15" s="98"/>
      <c r="Q15" s="98"/>
      <c r="R15" s="98"/>
      <c r="S15" s="98"/>
      <c r="T15" s="98"/>
      <c r="U15" s="98"/>
      <c r="V15" s="45"/>
      <c r="X15" s="50">
        <v>2</v>
      </c>
      <c r="Y15" s="51" t="str">
        <f t="shared" si="0"/>
        <v/>
      </c>
      <c r="Z15" s="74" t="str">
        <f t="shared" si="1"/>
        <v/>
      </c>
      <c r="AA15" s="50">
        <v>2</v>
      </c>
      <c r="AB15" s="52" t="str">
        <f t="shared" si="2"/>
        <v/>
      </c>
      <c r="AC15" s="74" t="str">
        <f>IF(I15="","",L15)</f>
        <v/>
      </c>
      <c r="AD15" s="44"/>
      <c r="AE15" s="44"/>
      <c r="AF15" s="44"/>
    </row>
    <row r="16" spans="1:39">
      <c r="B16" s="5"/>
      <c r="C16" s="16" t="s">
        <v>12</v>
      </c>
      <c r="D16" s="101"/>
      <c r="E16" s="102"/>
      <c r="F16" s="103"/>
      <c r="G16" s="17"/>
      <c r="H16" s="16" t="s">
        <v>12</v>
      </c>
      <c r="I16" s="101"/>
      <c r="J16" s="102"/>
      <c r="K16" s="103"/>
      <c r="L16" s="17"/>
      <c r="O16" s="89" t="s">
        <v>772</v>
      </c>
      <c r="P16" s="89"/>
      <c r="Q16" s="89"/>
      <c r="R16" s="89"/>
      <c r="S16" s="89"/>
      <c r="T16" s="89"/>
      <c r="U16" s="89"/>
      <c r="V16" s="45"/>
      <c r="X16" s="50">
        <v>3</v>
      </c>
      <c r="Y16" s="51" t="str">
        <f t="shared" si="0"/>
        <v/>
      </c>
      <c r="Z16" s="74" t="str">
        <f t="shared" si="1"/>
        <v/>
      </c>
      <c r="AA16" s="50">
        <v>3</v>
      </c>
      <c r="AB16" s="52" t="str">
        <f t="shared" si="2"/>
        <v/>
      </c>
      <c r="AC16" s="74" t="str">
        <f t="shared" ref="AC16:AC21" si="3">IF(I16="","",L16)</f>
        <v/>
      </c>
      <c r="AD16" s="44"/>
      <c r="AE16" s="44"/>
      <c r="AF16" s="44"/>
    </row>
    <row r="17" spans="1:39" ht="18" customHeight="1">
      <c r="B17" s="5"/>
      <c r="C17" s="16" t="s">
        <v>13</v>
      </c>
      <c r="D17" s="101"/>
      <c r="E17" s="102"/>
      <c r="F17" s="103"/>
      <c r="G17" s="17"/>
      <c r="H17" s="16" t="s">
        <v>13</v>
      </c>
      <c r="I17" s="101"/>
      <c r="J17" s="102"/>
      <c r="K17" s="103"/>
      <c r="L17" s="17"/>
      <c r="O17" s="89"/>
      <c r="P17" s="89"/>
      <c r="Q17" s="89"/>
      <c r="R17" s="89"/>
      <c r="S17" s="89"/>
      <c r="T17" s="89"/>
      <c r="U17" s="89"/>
      <c r="V17" s="45"/>
      <c r="X17" s="50">
        <v>4</v>
      </c>
      <c r="Y17" s="51" t="str">
        <f t="shared" si="0"/>
        <v/>
      </c>
      <c r="Z17" s="74" t="str">
        <f t="shared" si="1"/>
        <v/>
      </c>
      <c r="AA17" s="50">
        <v>4</v>
      </c>
      <c r="AB17" s="52" t="str">
        <f t="shared" si="2"/>
        <v/>
      </c>
      <c r="AC17" s="74" t="str">
        <f t="shared" si="3"/>
        <v/>
      </c>
      <c r="AD17" s="44"/>
      <c r="AE17" s="44"/>
      <c r="AF17" s="44"/>
    </row>
    <row r="18" spans="1:39">
      <c r="B18" s="5"/>
      <c r="C18" s="16" t="s">
        <v>14</v>
      </c>
      <c r="D18" s="101"/>
      <c r="E18" s="102"/>
      <c r="F18" s="103"/>
      <c r="G18" s="17"/>
      <c r="H18" s="16" t="s">
        <v>14</v>
      </c>
      <c r="I18" s="101"/>
      <c r="J18" s="102"/>
      <c r="K18" s="103"/>
      <c r="L18" s="17"/>
      <c r="O18" s="89"/>
      <c r="P18" s="89"/>
      <c r="Q18" s="89"/>
      <c r="R18" s="89"/>
      <c r="S18" s="89"/>
      <c r="T18" s="89"/>
      <c r="U18" s="89"/>
      <c r="V18" s="45"/>
      <c r="X18" s="50">
        <v>5</v>
      </c>
      <c r="Y18" s="51" t="str">
        <f t="shared" si="0"/>
        <v/>
      </c>
      <c r="Z18" s="74" t="str">
        <f t="shared" si="1"/>
        <v/>
      </c>
      <c r="AA18" s="50">
        <v>5</v>
      </c>
      <c r="AB18" s="52" t="str">
        <f t="shared" si="2"/>
        <v/>
      </c>
      <c r="AC18" s="74" t="str">
        <f t="shared" si="3"/>
        <v/>
      </c>
      <c r="AD18" s="44"/>
      <c r="AE18" s="44"/>
      <c r="AF18" s="44"/>
    </row>
    <row r="19" spans="1:39" ht="18" customHeight="1">
      <c r="B19" s="5"/>
      <c r="C19" s="16" t="s">
        <v>15</v>
      </c>
      <c r="D19" s="101"/>
      <c r="E19" s="102"/>
      <c r="F19" s="103"/>
      <c r="G19" s="17"/>
      <c r="H19" s="16" t="s">
        <v>15</v>
      </c>
      <c r="I19" s="101"/>
      <c r="J19" s="102"/>
      <c r="K19" s="103"/>
      <c r="L19" s="17"/>
      <c r="O19" s="89" t="s">
        <v>781</v>
      </c>
      <c r="P19" s="89"/>
      <c r="Q19" s="89"/>
      <c r="R19" s="89"/>
      <c r="S19" s="89"/>
      <c r="T19" s="89"/>
      <c r="U19" s="89"/>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101"/>
      <c r="E20" s="102"/>
      <c r="F20" s="103"/>
      <c r="G20" s="17"/>
      <c r="H20" s="16" t="s">
        <v>16</v>
      </c>
      <c r="I20" s="101"/>
      <c r="J20" s="102"/>
      <c r="K20" s="103"/>
      <c r="L20" s="17"/>
      <c r="O20" s="89"/>
      <c r="P20" s="89"/>
      <c r="Q20" s="89"/>
      <c r="R20" s="89"/>
      <c r="S20" s="89"/>
      <c r="T20" s="89"/>
      <c r="U20" s="89"/>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8.5" thickBot="1">
      <c r="B21" s="5"/>
      <c r="C21" s="18" t="s">
        <v>17</v>
      </c>
      <c r="D21" s="104"/>
      <c r="E21" s="105"/>
      <c r="F21" s="106"/>
      <c r="G21" s="19"/>
      <c r="H21" s="18" t="s">
        <v>17</v>
      </c>
      <c r="I21" s="104"/>
      <c r="J21" s="105"/>
      <c r="K21" s="106"/>
      <c r="L21" s="19"/>
      <c r="O21" s="89"/>
      <c r="P21" s="89"/>
      <c r="Q21" s="89"/>
      <c r="R21" s="89"/>
      <c r="S21" s="89"/>
      <c r="T21" s="89"/>
      <c r="U21" s="89"/>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8" t="s">
        <v>40</v>
      </c>
      <c r="B22" s="98"/>
      <c r="C22" s="99"/>
      <c r="D22" s="99"/>
      <c r="E22" s="99"/>
      <c r="F22" s="7"/>
      <c r="G22" s="7"/>
      <c r="H22" s="7"/>
      <c r="I22" s="7"/>
      <c r="J22" s="7"/>
      <c r="K22" s="7"/>
      <c r="L22" s="7"/>
      <c r="M22" s="7"/>
      <c r="N22" s="7"/>
      <c r="AL22" s="44"/>
      <c r="AM22" s="44"/>
    </row>
    <row r="23" spans="1:39" ht="18.5" thickBot="1">
      <c r="A23" s="98"/>
      <c r="B23" s="98"/>
      <c r="C23" s="10" t="s">
        <v>25</v>
      </c>
      <c r="D23" s="100" t="s">
        <v>6</v>
      </c>
      <c r="E23" s="100"/>
      <c r="F23" s="100"/>
      <c r="G23" s="28" t="s">
        <v>7</v>
      </c>
      <c r="H23" s="100" t="s">
        <v>9</v>
      </c>
      <c r="I23" s="100"/>
      <c r="J23" s="100"/>
      <c r="K23" s="32" t="s">
        <v>33</v>
      </c>
      <c r="L23" s="10" t="s">
        <v>26</v>
      </c>
      <c r="M23" s="100" t="s">
        <v>6</v>
      </c>
      <c r="N23" s="100"/>
      <c r="O23" s="100"/>
      <c r="P23" s="28" t="s">
        <v>7</v>
      </c>
      <c r="Q23" s="100" t="s">
        <v>9</v>
      </c>
      <c r="R23" s="100"/>
      <c r="S23" s="100"/>
      <c r="T23" s="11" t="s">
        <v>33</v>
      </c>
      <c r="U23" s="12"/>
      <c r="V23" s="45"/>
      <c r="W23" s="58" t="s">
        <v>25</v>
      </c>
      <c r="Y23" s="44"/>
      <c r="Z23" s="44"/>
      <c r="AB23" s="44"/>
      <c r="AD23" s="44"/>
      <c r="AE23" s="58" t="s">
        <v>26</v>
      </c>
      <c r="AG23" s="44"/>
      <c r="AH23" s="44"/>
      <c r="AI23" s="44"/>
      <c r="AJ23" s="44"/>
      <c r="AK23" s="59"/>
    </row>
    <row r="24" spans="1:39" ht="18.5" thickTop="1">
      <c r="B24" s="5"/>
      <c r="C24" s="13" t="s">
        <v>8</v>
      </c>
      <c r="D24" s="96"/>
      <c r="E24" s="96"/>
      <c r="F24" s="96"/>
      <c r="G24" s="30"/>
      <c r="H24" s="97"/>
      <c r="I24" s="97"/>
      <c r="J24" s="97"/>
      <c r="K24" s="14"/>
      <c r="L24" s="13" t="s">
        <v>8</v>
      </c>
      <c r="M24" s="96"/>
      <c r="N24" s="96"/>
      <c r="O24" s="96"/>
      <c r="P24" s="30"/>
      <c r="Q24" s="97"/>
      <c r="R24" s="97"/>
      <c r="S24" s="97"/>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5"/>
      <c r="E25" s="95"/>
      <c r="F25" s="95"/>
      <c r="G25" s="27"/>
      <c r="H25" s="95"/>
      <c r="I25" s="95"/>
      <c r="J25" s="95"/>
      <c r="K25" s="33"/>
      <c r="L25" s="16" t="s">
        <v>32</v>
      </c>
      <c r="M25" s="95"/>
      <c r="N25" s="95"/>
      <c r="O25" s="95"/>
      <c r="P25" s="27"/>
      <c r="Q25" s="95"/>
      <c r="R25" s="95"/>
      <c r="S25" s="95"/>
      <c r="T25" s="17"/>
      <c r="U25" s="12"/>
      <c r="V25" s="21">
        <v>1</v>
      </c>
      <c r="W25" s="36" t="str">
        <f t="shared" ref="W25:W30" si="4">IF(Y25="","",IF(Y25="備前西","1",IF(Y25="備前東","2",IF(Y25="備南東","3",IF(Y25="備南西","4",IF(Y25="備北","5",IF(Y25="美作","6","X")))))))</f>
        <v/>
      </c>
      <c r="X25" s="62" t="str">
        <f t="shared" ref="X25:X30" si="5">IF($D25="","",$D$2)</f>
        <v/>
      </c>
      <c r="Y25" s="62" t="str">
        <f t="shared" ref="Y25:Y30" si="6">IF($D25="","",$E$6)</f>
        <v/>
      </c>
      <c r="Z25" s="62" t="str">
        <f t="shared" ref="Z25:Z30" si="7">IF($D25="","",D25)</f>
        <v/>
      </c>
      <c r="AA25" s="62" t="str">
        <f t="shared" ref="AA25:AA36" si="8">IF(D25="","",$H$5)</f>
        <v/>
      </c>
      <c r="AB25" s="62" t="str">
        <f t="shared" ref="AB25:AB36" si="9">IF($D25="","",G25)</f>
        <v/>
      </c>
      <c r="AC25" s="62" t="str">
        <f t="shared" ref="AC25:AC30" si="10">IF($D25="","",$D$24)</f>
        <v/>
      </c>
      <c r="AD25" s="63" t="str">
        <f t="shared" ref="AD25:AD30" si="11">IF($D25="","",H25&amp;IF(K25="外部","(外部)",""))</f>
        <v/>
      </c>
      <c r="AE25" s="36" t="str">
        <f t="shared" ref="AE25:AE30" si="12">IF(AG25="","",IF(AG25="備前西","1",IF(AG25="備前東","2",IF(AG25="備南東","3",IF(AG25="備南西","4",IF(AG25="備北","5",IF(AG25="美作","6","X")))))))</f>
        <v/>
      </c>
      <c r="AF25" s="62" t="str">
        <f t="shared" ref="AF25:AF30" si="13">IF($M25="","",$D$2)</f>
        <v/>
      </c>
      <c r="AG25" s="62" t="str">
        <f t="shared" ref="AG25:AG30" si="14">IF($M25="","",$E$6)</f>
        <v/>
      </c>
      <c r="AH25" s="62" t="str">
        <f t="shared" ref="AH25:AH30" si="15">IF($M25="","",M25)</f>
        <v/>
      </c>
      <c r="AI25" s="62" t="str">
        <f t="shared" ref="AI25:AI36" si="16">IF(M25="","",$H$5)</f>
        <v/>
      </c>
      <c r="AJ25" s="62" t="str">
        <f t="shared" ref="AJ25:AJ36" si="17">IF($M25="","",P25)</f>
        <v/>
      </c>
      <c r="AK25" s="62" t="str">
        <f t="shared" ref="AK25:AK30" si="18">IF($M25="","",$M$24)</f>
        <v/>
      </c>
      <c r="AL25" s="63" t="str">
        <f t="shared" ref="AL25:AL30" si="19">IF($M25="","",Q25&amp;IF(T25="外部","(外部)",""))</f>
        <v/>
      </c>
    </row>
    <row r="26" spans="1:39">
      <c r="B26" s="5">
        <v>2</v>
      </c>
      <c r="C26" s="16" t="s">
        <v>32</v>
      </c>
      <c r="D26" s="95"/>
      <c r="E26" s="95"/>
      <c r="F26" s="95"/>
      <c r="G26" s="27"/>
      <c r="H26" s="95"/>
      <c r="I26" s="95"/>
      <c r="J26" s="95"/>
      <c r="K26" s="33"/>
      <c r="L26" s="16" t="s">
        <v>32</v>
      </c>
      <c r="M26" s="95"/>
      <c r="N26" s="95"/>
      <c r="O26" s="95"/>
      <c r="P26" s="27"/>
      <c r="Q26" s="95"/>
      <c r="R26" s="95"/>
      <c r="S26" s="95"/>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5"/>
      <c r="E27" s="95"/>
      <c r="F27" s="95"/>
      <c r="G27" s="27"/>
      <c r="H27" s="95"/>
      <c r="I27" s="95"/>
      <c r="J27" s="95"/>
      <c r="K27" s="33"/>
      <c r="L27" s="16" t="s">
        <v>32</v>
      </c>
      <c r="M27" s="95"/>
      <c r="N27" s="95"/>
      <c r="O27" s="95"/>
      <c r="P27" s="27"/>
      <c r="Q27" s="95"/>
      <c r="R27" s="95"/>
      <c r="S27" s="95"/>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5"/>
      <c r="E28" s="95"/>
      <c r="F28" s="95"/>
      <c r="G28" s="27"/>
      <c r="H28" s="95"/>
      <c r="I28" s="95"/>
      <c r="J28" s="95"/>
      <c r="K28" s="33"/>
      <c r="L28" s="16" t="s">
        <v>32</v>
      </c>
      <c r="M28" s="95"/>
      <c r="N28" s="95"/>
      <c r="O28" s="95"/>
      <c r="P28" s="27"/>
      <c r="Q28" s="95"/>
      <c r="R28" s="95"/>
      <c r="S28" s="95"/>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5"/>
      <c r="E29" s="95"/>
      <c r="F29" s="95"/>
      <c r="G29" s="27"/>
      <c r="H29" s="95"/>
      <c r="I29" s="95"/>
      <c r="J29" s="95"/>
      <c r="K29" s="33"/>
      <c r="L29" s="16" t="s">
        <v>32</v>
      </c>
      <c r="M29" s="95"/>
      <c r="N29" s="95"/>
      <c r="O29" s="95"/>
      <c r="P29" s="27"/>
      <c r="Q29" s="95"/>
      <c r="R29" s="95"/>
      <c r="S29" s="95"/>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5"/>
      <c r="E30" s="95"/>
      <c r="F30" s="95"/>
      <c r="G30" s="27"/>
      <c r="H30" s="95"/>
      <c r="I30" s="95"/>
      <c r="J30" s="95"/>
      <c r="K30" s="33"/>
      <c r="L30" s="16" t="s">
        <v>32</v>
      </c>
      <c r="M30" s="95"/>
      <c r="N30" s="95"/>
      <c r="O30" s="95"/>
      <c r="P30" s="27"/>
      <c r="Q30" s="95"/>
      <c r="R30" s="95"/>
      <c r="S30" s="95"/>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5"/>
      <c r="E31" s="95"/>
      <c r="F31" s="95"/>
      <c r="G31" s="27"/>
      <c r="H31" s="95"/>
      <c r="I31" s="95"/>
      <c r="J31" s="95"/>
      <c r="K31" s="33"/>
      <c r="L31" s="16" t="s">
        <v>32</v>
      </c>
      <c r="M31" s="95"/>
      <c r="N31" s="95"/>
      <c r="O31" s="95"/>
      <c r="P31" s="27"/>
      <c r="Q31" s="95"/>
      <c r="R31" s="95"/>
      <c r="S31" s="95"/>
      <c r="T31" s="17"/>
      <c r="U31" s="12"/>
      <c r="V31" s="21">
        <v>7</v>
      </c>
      <c r="W31" s="36" t="str">
        <f t="shared" ref="W31:W36" si="20">IF(Y31="","",IF(Y31="備前西","1",IF(Y31="備前東","2",IF(Y31="備南東","3",IF(Y31="備南西","4",IF(Y31="備北","5",IF(Y31="美作","6","X")))))))</f>
        <v/>
      </c>
      <c r="X31" s="62" t="str">
        <f t="shared" ref="X31:X36" si="21">IF($D31="","",$D$2)</f>
        <v/>
      </c>
      <c r="Y31" s="62" t="str">
        <f t="shared" ref="Y31:Y36" si="22">IF($D31="","",$E$6)</f>
        <v/>
      </c>
      <c r="Z31" s="62" t="str">
        <f t="shared" ref="Z31:Z36" si="23">IF($D31="","",D31)</f>
        <v/>
      </c>
      <c r="AA31" s="62" t="str">
        <f t="shared" si="8"/>
        <v/>
      </c>
      <c r="AB31" s="62" t="str">
        <f t="shared" si="9"/>
        <v/>
      </c>
      <c r="AC31" s="62" t="str">
        <f t="shared" ref="AC31:AC36" si="24">IF($D31="","",$D$24)</f>
        <v/>
      </c>
      <c r="AD31" s="63" t="str">
        <f t="shared" ref="AD31:AD36" si="25">IF($D31="","",H31&amp;IF(K31="外部","(外部)",""))</f>
        <v/>
      </c>
      <c r="AE31" s="36" t="str">
        <f t="shared" ref="AE31:AE36" si="26">IF(AG31="","",IF(AG31="備前西","1",IF(AG31="備前東","2",IF(AG31="備南東","3",IF(AG31="備南西","4",IF(AG31="備北","5",IF(AG31="美作","6","X")))))))</f>
        <v/>
      </c>
      <c r="AF31" s="62" t="str">
        <f t="shared" ref="AF31:AF36" si="27">IF($M31="","",$D$2)</f>
        <v/>
      </c>
      <c r="AG31" s="62" t="str">
        <f t="shared" ref="AG31:AG36" si="28">IF($M31="","",$E$6)</f>
        <v/>
      </c>
      <c r="AH31" s="62" t="str">
        <f t="shared" ref="AH31:AH36" si="29">IF($M31="","",M31)</f>
        <v/>
      </c>
      <c r="AI31" s="62" t="str">
        <f t="shared" si="16"/>
        <v/>
      </c>
      <c r="AJ31" s="62" t="str">
        <f t="shared" si="17"/>
        <v/>
      </c>
      <c r="AK31" s="62" t="str">
        <f t="shared" ref="AK31:AK36" si="30">IF($M31="","",$M$24)</f>
        <v/>
      </c>
      <c r="AL31" s="63" t="str">
        <f t="shared" ref="AL31:AL36" si="31">IF($M31="","",Q31&amp;IF(T31="外部","(外部)",""))</f>
        <v/>
      </c>
    </row>
    <row r="32" spans="1:39">
      <c r="B32" s="5">
        <v>8</v>
      </c>
      <c r="C32" s="16" t="s">
        <v>32</v>
      </c>
      <c r="D32" s="95"/>
      <c r="E32" s="95"/>
      <c r="F32" s="95"/>
      <c r="G32" s="27"/>
      <c r="H32" s="95"/>
      <c r="I32" s="95"/>
      <c r="J32" s="95"/>
      <c r="K32" s="33"/>
      <c r="L32" s="16" t="s">
        <v>32</v>
      </c>
      <c r="M32" s="95"/>
      <c r="N32" s="95"/>
      <c r="O32" s="95"/>
      <c r="P32" s="27"/>
      <c r="Q32" s="95"/>
      <c r="R32" s="95"/>
      <c r="S32" s="95"/>
      <c r="T32" s="17"/>
      <c r="U32" s="12"/>
      <c r="V32" s="21">
        <v>8</v>
      </c>
      <c r="W32" s="36" t="str">
        <f t="shared" si="20"/>
        <v/>
      </c>
      <c r="X32" s="62" t="str">
        <f t="shared" si="21"/>
        <v/>
      </c>
      <c r="Y32" s="62" t="str">
        <f t="shared" si="22"/>
        <v/>
      </c>
      <c r="Z32" s="62" t="str">
        <f t="shared" si="23"/>
        <v/>
      </c>
      <c r="AA32" s="62" t="str">
        <f t="shared" si="8"/>
        <v/>
      </c>
      <c r="AB32" s="62" t="str">
        <f t="shared" si="9"/>
        <v/>
      </c>
      <c r="AC32" s="62" t="str">
        <f t="shared" si="24"/>
        <v/>
      </c>
      <c r="AD32" s="63" t="str">
        <f t="shared" si="25"/>
        <v/>
      </c>
      <c r="AE32" s="36" t="str">
        <f t="shared" si="26"/>
        <v/>
      </c>
      <c r="AF32" s="62" t="str">
        <f t="shared" si="27"/>
        <v/>
      </c>
      <c r="AG32" s="62" t="str">
        <f t="shared" si="28"/>
        <v/>
      </c>
      <c r="AH32" s="62" t="str">
        <f t="shared" si="29"/>
        <v/>
      </c>
      <c r="AI32" s="62" t="str">
        <f t="shared" si="16"/>
        <v/>
      </c>
      <c r="AJ32" s="62" t="str">
        <f t="shared" si="17"/>
        <v/>
      </c>
      <c r="AK32" s="62" t="str">
        <f t="shared" si="30"/>
        <v/>
      </c>
      <c r="AL32" s="63" t="str">
        <f t="shared" si="31"/>
        <v/>
      </c>
    </row>
    <row r="33" spans="2:39">
      <c r="B33" s="5">
        <v>9</v>
      </c>
      <c r="C33" s="16" t="s">
        <v>32</v>
      </c>
      <c r="D33" s="95"/>
      <c r="E33" s="95"/>
      <c r="F33" s="95"/>
      <c r="G33" s="27"/>
      <c r="H33" s="95"/>
      <c r="I33" s="95"/>
      <c r="J33" s="95"/>
      <c r="K33" s="33"/>
      <c r="L33" s="16" t="s">
        <v>32</v>
      </c>
      <c r="M33" s="95"/>
      <c r="N33" s="95"/>
      <c r="O33" s="95"/>
      <c r="P33" s="27"/>
      <c r="Q33" s="95"/>
      <c r="R33" s="95"/>
      <c r="S33" s="95"/>
      <c r="T33" s="17"/>
      <c r="U33" s="12"/>
      <c r="V33" s="21">
        <v>9</v>
      </c>
      <c r="W33" s="36" t="str">
        <f t="shared" si="20"/>
        <v/>
      </c>
      <c r="X33" s="62" t="str">
        <f t="shared" si="21"/>
        <v/>
      </c>
      <c r="Y33" s="62" t="str">
        <f t="shared" si="22"/>
        <v/>
      </c>
      <c r="Z33" s="62" t="str">
        <f t="shared" si="23"/>
        <v/>
      </c>
      <c r="AA33" s="62" t="str">
        <f t="shared" si="8"/>
        <v/>
      </c>
      <c r="AB33" s="62" t="str">
        <f t="shared" si="9"/>
        <v/>
      </c>
      <c r="AC33" s="62" t="str">
        <f t="shared" si="24"/>
        <v/>
      </c>
      <c r="AD33" s="63" t="str">
        <f t="shared" si="25"/>
        <v/>
      </c>
      <c r="AE33" s="36" t="str">
        <f t="shared" si="26"/>
        <v/>
      </c>
      <c r="AF33" s="62" t="str">
        <f t="shared" si="27"/>
        <v/>
      </c>
      <c r="AG33" s="62" t="str">
        <f t="shared" si="28"/>
        <v/>
      </c>
      <c r="AH33" s="62" t="str">
        <f t="shared" si="29"/>
        <v/>
      </c>
      <c r="AI33" s="62" t="str">
        <f t="shared" si="16"/>
        <v/>
      </c>
      <c r="AJ33" s="62" t="str">
        <f t="shared" si="17"/>
        <v/>
      </c>
      <c r="AK33" s="62" t="str">
        <f t="shared" si="30"/>
        <v/>
      </c>
      <c r="AL33" s="63" t="str">
        <f t="shared" si="31"/>
        <v/>
      </c>
    </row>
    <row r="34" spans="2:39">
      <c r="B34" s="5">
        <v>10</v>
      </c>
      <c r="C34" s="16" t="s">
        <v>32</v>
      </c>
      <c r="D34" s="95"/>
      <c r="E34" s="95"/>
      <c r="F34" s="95"/>
      <c r="G34" s="27"/>
      <c r="H34" s="95"/>
      <c r="I34" s="95"/>
      <c r="J34" s="95"/>
      <c r="K34" s="33"/>
      <c r="L34" s="16" t="s">
        <v>32</v>
      </c>
      <c r="M34" s="95"/>
      <c r="N34" s="95"/>
      <c r="O34" s="95"/>
      <c r="P34" s="27"/>
      <c r="Q34" s="95"/>
      <c r="R34" s="95"/>
      <c r="S34" s="95"/>
      <c r="T34" s="17"/>
      <c r="U34" s="12"/>
      <c r="V34" s="21">
        <v>10</v>
      </c>
      <c r="W34" s="36" t="str">
        <f t="shared" si="20"/>
        <v/>
      </c>
      <c r="X34" s="62" t="str">
        <f t="shared" si="21"/>
        <v/>
      </c>
      <c r="Y34" s="62" t="str">
        <f t="shared" si="22"/>
        <v/>
      </c>
      <c r="Z34" s="62" t="str">
        <f t="shared" si="23"/>
        <v/>
      </c>
      <c r="AA34" s="62" t="str">
        <f t="shared" si="8"/>
        <v/>
      </c>
      <c r="AB34" s="62" t="str">
        <f t="shared" si="9"/>
        <v/>
      </c>
      <c r="AC34" s="62" t="str">
        <f t="shared" si="24"/>
        <v/>
      </c>
      <c r="AD34" s="63" t="str">
        <f t="shared" si="25"/>
        <v/>
      </c>
      <c r="AE34" s="36" t="str">
        <f t="shared" si="26"/>
        <v/>
      </c>
      <c r="AF34" s="62" t="str">
        <f t="shared" si="27"/>
        <v/>
      </c>
      <c r="AG34" s="62" t="str">
        <f t="shared" si="28"/>
        <v/>
      </c>
      <c r="AH34" s="62" t="str">
        <f t="shared" si="29"/>
        <v/>
      </c>
      <c r="AI34" s="62" t="str">
        <f t="shared" si="16"/>
        <v/>
      </c>
      <c r="AJ34" s="62" t="str">
        <f t="shared" si="17"/>
        <v/>
      </c>
      <c r="AK34" s="62" t="str">
        <f t="shared" si="30"/>
        <v/>
      </c>
      <c r="AL34" s="63" t="str">
        <f t="shared" si="31"/>
        <v/>
      </c>
    </row>
    <row r="35" spans="2:39">
      <c r="B35" s="5">
        <v>11</v>
      </c>
      <c r="C35" s="16" t="s">
        <v>32</v>
      </c>
      <c r="D35" s="95"/>
      <c r="E35" s="95"/>
      <c r="F35" s="95"/>
      <c r="G35" s="27"/>
      <c r="H35" s="95"/>
      <c r="I35" s="95"/>
      <c r="J35" s="95"/>
      <c r="K35" s="33"/>
      <c r="L35" s="16" t="s">
        <v>32</v>
      </c>
      <c r="M35" s="95"/>
      <c r="N35" s="95"/>
      <c r="O35" s="95"/>
      <c r="P35" s="27"/>
      <c r="Q35" s="95"/>
      <c r="R35" s="95"/>
      <c r="S35" s="95"/>
      <c r="T35" s="17"/>
      <c r="U35" s="12"/>
      <c r="V35" s="21">
        <v>11</v>
      </c>
      <c r="W35" s="36" t="str">
        <f t="shared" si="20"/>
        <v/>
      </c>
      <c r="X35" s="62" t="str">
        <f t="shared" si="21"/>
        <v/>
      </c>
      <c r="Y35" s="62" t="str">
        <f t="shared" si="22"/>
        <v/>
      </c>
      <c r="Z35" s="62" t="str">
        <f t="shared" si="23"/>
        <v/>
      </c>
      <c r="AA35" s="62" t="str">
        <f t="shared" si="8"/>
        <v/>
      </c>
      <c r="AB35" s="62" t="str">
        <f t="shared" si="9"/>
        <v/>
      </c>
      <c r="AC35" s="62" t="str">
        <f t="shared" si="24"/>
        <v/>
      </c>
      <c r="AD35" s="63" t="str">
        <f t="shared" si="25"/>
        <v/>
      </c>
      <c r="AE35" s="36" t="str">
        <f t="shared" si="26"/>
        <v/>
      </c>
      <c r="AF35" s="62" t="str">
        <f t="shared" si="27"/>
        <v/>
      </c>
      <c r="AG35" s="62" t="str">
        <f t="shared" si="28"/>
        <v/>
      </c>
      <c r="AH35" s="62" t="str">
        <f t="shared" si="29"/>
        <v/>
      </c>
      <c r="AI35" s="62" t="str">
        <f t="shared" si="16"/>
        <v/>
      </c>
      <c r="AJ35" s="62" t="str">
        <f t="shared" si="17"/>
        <v/>
      </c>
      <c r="AK35" s="62" t="str">
        <f t="shared" si="30"/>
        <v/>
      </c>
      <c r="AL35" s="63" t="str">
        <f t="shared" si="31"/>
        <v/>
      </c>
    </row>
    <row r="36" spans="2:39" ht="18" customHeight="1" thickBot="1">
      <c r="B36" s="5">
        <v>12</v>
      </c>
      <c r="C36" s="18" t="s">
        <v>32</v>
      </c>
      <c r="D36" s="92"/>
      <c r="E36" s="92"/>
      <c r="F36" s="92"/>
      <c r="G36" s="31"/>
      <c r="H36" s="92"/>
      <c r="I36" s="92"/>
      <c r="J36" s="92"/>
      <c r="K36" s="34"/>
      <c r="L36" s="18" t="s">
        <v>32</v>
      </c>
      <c r="M36" s="92"/>
      <c r="N36" s="92"/>
      <c r="O36" s="92"/>
      <c r="P36" s="31"/>
      <c r="Q36" s="92"/>
      <c r="R36" s="92"/>
      <c r="S36" s="92"/>
      <c r="T36" s="19"/>
      <c r="U36" s="12"/>
      <c r="V36" s="21">
        <v>12</v>
      </c>
      <c r="W36" s="37" t="str">
        <f t="shared" si="20"/>
        <v/>
      </c>
      <c r="X36" s="64" t="str">
        <f t="shared" si="21"/>
        <v/>
      </c>
      <c r="Y36" s="64" t="str">
        <f t="shared" si="22"/>
        <v/>
      </c>
      <c r="Z36" s="64" t="str">
        <f t="shared" si="23"/>
        <v/>
      </c>
      <c r="AA36" s="64" t="str">
        <f t="shared" si="8"/>
        <v/>
      </c>
      <c r="AB36" s="64" t="str">
        <f t="shared" si="9"/>
        <v/>
      </c>
      <c r="AC36" s="64" t="str">
        <f t="shared" si="24"/>
        <v/>
      </c>
      <c r="AD36" s="65" t="str">
        <f t="shared" si="25"/>
        <v/>
      </c>
      <c r="AE36" s="37" t="str">
        <f t="shared" si="26"/>
        <v/>
      </c>
      <c r="AF36" s="64" t="str">
        <f t="shared" si="27"/>
        <v/>
      </c>
      <c r="AG36" s="64" t="str">
        <f t="shared" si="28"/>
        <v/>
      </c>
      <c r="AH36" s="64" t="str">
        <f t="shared" si="29"/>
        <v/>
      </c>
      <c r="AI36" s="64" t="str">
        <f t="shared" si="16"/>
        <v/>
      </c>
      <c r="AJ36" s="64" t="str">
        <f t="shared" si="17"/>
        <v/>
      </c>
      <c r="AK36" s="64" t="str">
        <f t="shared" si="30"/>
        <v/>
      </c>
      <c r="AL36" s="65" t="str">
        <f t="shared" si="31"/>
        <v/>
      </c>
    </row>
    <row r="37" spans="2:39">
      <c r="B37" s="93" t="s">
        <v>18</v>
      </c>
      <c r="C37" s="93"/>
      <c r="D37" s="93"/>
      <c r="E37" s="93"/>
      <c r="F37" s="93"/>
      <c r="G37" s="93"/>
      <c r="H37" s="93"/>
      <c r="I37" s="93"/>
      <c r="J37" s="93"/>
      <c r="K37" s="93"/>
      <c r="L37" s="93"/>
      <c r="M37" s="93"/>
      <c r="N37" s="93"/>
      <c r="O37" s="93"/>
      <c r="P37" s="93"/>
      <c r="Q37" s="93"/>
      <c r="R37" s="93"/>
      <c r="S37" s="93"/>
      <c r="T37" s="93"/>
      <c r="U37" s="29"/>
      <c r="W37" s="66"/>
      <c r="X37" s="66"/>
      <c r="Y37" s="66"/>
      <c r="Z37" s="66"/>
      <c r="AA37" s="66"/>
      <c r="AB37" s="67"/>
      <c r="AC37" s="68"/>
      <c r="AD37" s="67"/>
      <c r="AE37" s="67"/>
      <c r="AF37" s="67"/>
      <c r="AG37" s="67"/>
      <c r="AH37" s="67"/>
      <c r="AI37" s="69"/>
      <c r="AK37" s="69"/>
      <c r="AL37" s="67"/>
      <c r="AM37" s="67"/>
    </row>
    <row r="38" spans="2:39">
      <c r="B38" s="93"/>
      <c r="C38" s="93"/>
      <c r="D38" s="93"/>
      <c r="E38" s="93"/>
      <c r="F38" s="93"/>
      <c r="G38" s="93"/>
      <c r="H38" s="93"/>
      <c r="I38" s="93"/>
      <c r="J38" s="93"/>
      <c r="K38" s="93"/>
      <c r="L38" s="93"/>
      <c r="M38" s="93"/>
      <c r="N38" s="93"/>
      <c r="O38" s="93"/>
      <c r="P38" s="93"/>
      <c r="Q38" s="93"/>
      <c r="R38" s="93"/>
      <c r="S38" s="93"/>
      <c r="T38" s="93"/>
      <c r="U38" s="29"/>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0</v>
      </c>
      <c r="X39" s="62" t="str">
        <f>E6</f>
        <v/>
      </c>
      <c r="Y39" s="62" t="str">
        <f>H5</f>
        <v/>
      </c>
      <c r="Z39" s="62" t="str">
        <f>IF((COUNTA(Y14:Y21)-COUNTBLANK(Y14:Y21))&lt;=0,"",COUNTA(Y14:Y21)-COUNTBLANK(Y14:Y21))</f>
        <v/>
      </c>
      <c r="AA39" s="62" t="str">
        <f>IF(COUNT(AB25:AB36)=0,"",COUNT(AB25:AB36))</f>
        <v/>
      </c>
      <c r="AB39" s="62" t="str">
        <f>IF((COUNTA(AB14:AB21)-COUNTBLANK(AB14:AB21))&lt;=0,"",COUNTA(AB14:AB21)-COUNTBLANK(AB14:AB21))</f>
        <v/>
      </c>
      <c r="AC39" s="62" t="str">
        <f>IF(COUNT(AJ25:AJ36)=0,"",COUNT(AJ25:AJ36))</f>
        <v/>
      </c>
      <c r="AD39" s="67" t="str">
        <f>IF(S35="","",$E$6)</f>
        <v/>
      </c>
      <c r="AF39" s="67"/>
      <c r="AG39" s="67"/>
      <c r="AH39" s="67"/>
      <c r="AI39" s="69" t="str">
        <f>IF(S35="","",S35)</f>
        <v/>
      </c>
      <c r="AK39" s="69"/>
      <c r="AL39" s="67"/>
      <c r="AM39" s="67"/>
    </row>
    <row r="40" spans="2:39">
      <c r="B40" s="94">
        <f ca="1">TODAY()</f>
        <v>44824</v>
      </c>
      <c r="C40" s="94"/>
      <c r="D40" s="94"/>
      <c r="E40" s="94"/>
      <c r="F40" s="5"/>
      <c r="G40" s="5"/>
      <c r="Q40" s="5"/>
      <c r="R40" s="5"/>
      <c r="S40" s="5"/>
      <c r="T40" s="5"/>
      <c r="U40" s="5"/>
      <c r="V40" s="40"/>
      <c r="Y40" s="71"/>
    </row>
    <row r="41" spans="2:39">
      <c r="C41" s="146" t="str">
        <f>E5&amp;H5&amp;M5&amp;"  校長"</f>
        <v xml:space="preserve">  校長</v>
      </c>
      <c r="D41" s="146"/>
      <c r="E41" s="146"/>
      <c r="F41" s="146"/>
      <c r="G41" s="146"/>
      <c r="H41" s="146"/>
      <c r="I41" s="146"/>
      <c r="J41" s="146"/>
      <c r="K41" s="146"/>
      <c r="M41" s="91"/>
      <c r="N41" s="91"/>
      <c r="O41" s="91"/>
      <c r="P41" s="91"/>
      <c r="Q41" s="91"/>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sheetProtection sheet="1" objects="1" scenarios="1"/>
  <mergeCells count="104">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C7:C8 G25:G36 P25:P36"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DAIKI KAMIYAMA</cp:lastModifiedBy>
  <cp:lastPrinted>2021-06-13T03:28:03Z</cp:lastPrinted>
  <dcterms:created xsi:type="dcterms:W3CDTF">2019-01-26T23:40:38Z</dcterms:created>
  <dcterms:modified xsi:type="dcterms:W3CDTF">2022-09-20T13:18:23Z</dcterms:modified>
</cp:coreProperties>
</file>