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tabRatio="602" activeTab="1"/>
  </bookViews>
  <sheets>
    <sheet name="入力例" sheetId="2" r:id="rId1"/>
    <sheet name="入力シート" sheetId="1" r:id="rId2"/>
  </sheets>
  <definedNames>
    <definedName name="_xlnm.Print_Area" localSheetId="1">入力シート!$A$1:$H$38</definedName>
    <definedName name="_xlnm.Print_Area" localSheetId="0">入力例!$A$1:$H$38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 i="2" l="1"/>
  <c r="I24" i="2"/>
  <c r="I25" i="2"/>
  <c r="I26" i="2"/>
  <c r="I27" i="2"/>
  <c r="I28" i="2"/>
  <c r="I29" i="2"/>
  <c r="I30" i="2"/>
  <c r="I31" i="2"/>
  <c r="I32" i="2"/>
  <c r="I33" i="2"/>
  <c r="I34" i="2"/>
  <c r="A38" i="2"/>
  <c r="A37" i="2"/>
  <c r="N36" i="2"/>
  <c r="L36" i="2"/>
  <c r="K36" i="2"/>
  <c r="J36" i="2"/>
  <c r="I36" i="2" s="1"/>
  <c r="T34" i="2"/>
  <c r="S34" i="2"/>
  <c r="R34" i="2"/>
  <c r="Q34" i="2"/>
  <c r="P34" i="2"/>
  <c r="O34" i="2" s="1"/>
  <c r="N34" i="2"/>
  <c r="M34" i="2"/>
  <c r="L34" i="2"/>
  <c r="K34" i="2"/>
  <c r="J34" i="2"/>
  <c r="T33" i="2"/>
  <c r="S33" i="2"/>
  <c r="R33" i="2"/>
  <c r="Q33" i="2"/>
  <c r="P33" i="2"/>
  <c r="O33" i="2" s="1"/>
  <c r="N33" i="2"/>
  <c r="M33" i="2"/>
  <c r="L33" i="2"/>
  <c r="K33" i="2"/>
  <c r="J33" i="2"/>
  <c r="T32" i="2"/>
  <c r="S32" i="2"/>
  <c r="R32" i="2"/>
  <c r="Q32" i="2"/>
  <c r="P32" i="2"/>
  <c r="O32" i="2" s="1"/>
  <c r="N32" i="2"/>
  <c r="M32" i="2"/>
  <c r="L32" i="2"/>
  <c r="K32" i="2"/>
  <c r="J32" i="2"/>
  <c r="F32" i="2"/>
  <c r="T31" i="2"/>
  <c r="S31" i="2"/>
  <c r="R31" i="2"/>
  <c r="Q31" i="2"/>
  <c r="P31" i="2"/>
  <c r="O31" i="2" s="1"/>
  <c r="N31" i="2"/>
  <c r="M31" i="2"/>
  <c r="L31" i="2"/>
  <c r="K31" i="2"/>
  <c r="J31" i="2"/>
  <c r="T30" i="2"/>
  <c r="S30" i="2"/>
  <c r="R30" i="2"/>
  <c r="Q30" i="2"/>
  <c r="P30" i="2"/>
  <c r="O30" i="2" s="1"/>
  <c r="N30" i="2"/>
  <c r="M30" i="2"/>
  <c r="L30" i="2"/>
  <c r="K30" i="2"/>
  <c r="J30" i="2"/>
  <c r="Q26" i="2"/>
  <c r="R26" i="2" s="1"/>
  <c r="O20" i="2"/>
  <c r="Q29" i="2" s="1"/>
  <c r="N20" i="2"/>
  <c r="L20" i="2"/>
  <c r="K29" i="2" s="1"/>
  <c r="K20" i="2"/>
  <c r="O19" i="2"/>
  <c r="Q28" i="2" s="1"/>
  <c r="N19" i="2"/>
  <c r="L19" i="2"/>
  <c r="K28" i="2" s="1"/>
  <c r="J28" i="2" s="1"/>
  <c r="K19" i="2"/>
  <c r="O18" i="2"/>
  <c r="Q27" i="2" s="1"/>
  <c r="N18" i="2"/>
  <c r="L18" i="2"/>
  <c r="K27" i="2" s="1"/>
  <c r="K18" i="2"/>
  <c r="O17" i="2"/>
  <c r="N17" i="2"/>
  <c r="L17" i="2"/>
  <c r="K26" i="2" s="1"/>
  <c r="M26" i="2" s="1"/>
  <c r="K17" i="2"/>
  <c r="O16" i="2"/>
  <c r="Q25" i="2" s="1"/>
  <c r="N16" i="2"/>
  <c r="L16" i="2"/>
  <c r="K25" i="2" s="1"/>
  <c r="K16" i="2"/>
  <c r="O15" i="2"/>
  <c r="Q24" i="2" s="1"/>
  <c r="N15" i="2"/>
  <c r="L15" i="2"/>
  <c r="K24" i="2" s="1"/>
  <c r="J24" i="2" s="1"/>
  <c r="K15" i="2"/>
  <c r="O14" i="2"/>
  <c r="Q23" i="2" s="1"/>
  <c r="N14" i="2"/>
  <c r="L14" i="2"/>
  <c r="K23" i="2" s="1"/>
  <c r="K14" i="2"/>
  <c r="O13" i="2"/>
  <c r="Q22" i="2" s="1"/>
  <c r="N13" i="2"/>
  <c r="L13" i="2"/>
  <c r="K13" i="2"/>
  <c r="N12" i="2"/>
  <c r="K12" i="2"/>
  <c r="N11" i="2"/>
  <c r="K11" i="2"/>
  <c r="N10" i="2"/>
  <c r="M10" i="2"/>
  <c r="K10" i="2"/>
  <c r="J10" i="2"/>
  <c r="N9" i="2"/>
  <c r="K9" i="2"/>
  <c r="K22" i="2" l="1"/>
  <c r="M22" i="2" s="1"/>
  <c r="P26" i="2"/>
  <c r="O26" i="2" s="1"/>
  <c r="R22" i="2"/>
  <c r="P22" i="2"/>
  <c r="O22" i="2" s="1"/>
  <c r="M29" i="2"/>
  <c r="J29" i="2"/>
  <c r="L27" i="2"/>
  <c r="M27" i="2"/>
  <c r="M25" i="2"/>
  <c r="J25" i="2"/>
  <c r="R23" i="2"/>
  <c r="S23" i="2"/>
  <c r="P23" i="2"/>
  <c r="O23" i="2" s="1"/>
  <c r="P25" i="2"/>
  <c r="O25" i="2" s="1"/>
  <c r="S25" i="2"/>
  <c r="R25" i="2"/>
  <c r="S28" i="2"/>
  <c r="R28" i="2"/>
  <c r="P28" i="2"/>
  <c r="O28" i="2" s="1"/>
  <c r="P27" i="2"/>
  <c r="O27" i="2" s="1"/>
  <c r="R27" i="2"/>
  <c r="S27" i="2"/>
  <c r="S24" i="2"/>
  <c r="R24" i="2"/>
  <c r="P24" i="2"/>
  <c r="O24" i="2" s="1"/>
  <c r="L23" i="2"/>
  <c r="J23" i="2"/>
  <c r="M23" i="2"/>
  <c r="R29" i="2"/>
  <c r="P29" i="2"/>
  <c r="O29" i="2" s="1"/>
  <c r="S29" i="2"/>
  <c r="L28" i="2"/>
  <c r="S22" i="2"/>
  <c r="L25" i="2"/>
  <c r="J26" i="2"/>
  <c r="S26" i="2"/>
  <c r="L29" i="2"/>
  <c r="L26" i="2"/>
  <c r="J27" i="2"/>
  <c r="L24" i="2"/>
  <c r="M24" i="2"/>
  <c r="M28" i="2"/>
  <c r="O13" i="1"/>
  <c r="O14" i="1"/>
  <c r="O15" i="1"/>
  <c r="O16" i="1"/>
  <c r="O17" i="1"/>
  <c r="O18" i="1"/>
  <c r="L13" i="1"/>
  <c r="L14" i="1"/>
  <c r="L15" i="1"/>
  <c r="L16" i="1"/>
  <c r="L17" i="1"/>
  <c r="L18" i="1"/>
  <c r="L22" i="2" l="1"/>
  <c r="J22" i="2"/>
  <c r="I22" i="2" s="1"/>
  <c r="M36" i="2"/>
  <c r="O36" i="2"/>
  <c r="A38" i="1"/>
  <c r="F32" i="1" l="1"/>
  <c r="K20" i="1" l="1"/>
  <c r="T34" i="1" l="1"/>
  <c r="T33" i="1"/>
  <c r="T32" i="1"/>
  <c r="T31" i="1"/>
  <c r="T30" i="1"/>
  <c r="N34" i="1"/>
  <c r="N33" i="1"/>
  <c r="N32" i="1"/>
  <c r="N31" i="1"/>
  <c r="N30" i="1"/>
  <c r="M32" i="1"/>
  <c r="K36" i="1"/>
  <c r="J36" i="1"/>
  <c r="I36" i="1" s="1"/>
  <c r="J33" i="1"/>
  <c r="I33" i="1" s="1"/>
  <c r="K33" i="1"/>
  <c r="L33" i="1"/>
  <c r="M33" i="1"/>
  <c r="P33" i="1"/>
  <c r="O33" i="1" s="1"/>
  <c r="Q33" i="1"/>
  <c r="R33" i="1"/>
  <c r="S33" i="1"/>
  <c r="J34" i="1"/>
  <c r="I34" i="1" s="1"/>
  <c r="K34" i="1"/>
  <c r="L34" i="1"/>
  <c r="M34" i="1"/>
  <c r="P34" i="1"/>
  <c r="O34" i="1" s="1"/>
  <c r="Q34" i="1"/>
  <c r="R34" i="1"/>
  <c r="S34" i="1"/>
  <c r="N13" i="1"/>
  <c r="N14" i="1"/>
  <c r="N15" i="1"/>
  <c r="N16" i="1"/>
  <c r="N17" i="1"/>
  <c r="N18" i="1"/>
  <c r="K13" i="1"/>
  <c r="K14" i="1"/>
  <c r="K15" i="1"/>
  <c r="K16" i="1"/>
  <c r="K17" i="1"/>
  <c r="K18" i="1"/>
  <c r="J10" i="1"/>
  <c r="K10" i="1"/>
  <c r="K11" i="1"/>
  <c r="K12" i="1"/>
  <c r="K19" i="1"/>
  <c r="L19" i="1"/>
  <c r="L36" i="1" s="1"/>
  <c r="L20" i="1"/>
  <c r="N20" i="1" l="1"/>
  <c r="N19" i="1"/>
  <c r="O20" i="1"/>
  <c r="O19" i="1"/>
  <c r="N36" i="1" s="1"/>
  <c r="N9" i="1" l="1"/>
  <c r="K9" i="1"/>
  <c r="S31" i="1"/>
  <c r="S32" i="1"/>
  <c r="S30" i="1"/>
  <c r="R31" i="1"/>
  <c r="R32" i="1"/>
  <c r="R30" i="1"/>
  <c r="P31" i="1"/>
  <c r="O31" i="1" s="1"/>
  <c r="P32" i="1"/>
  <c r="O32" i="1" s="1"/>
  <c r="P30" i="1"/>
  <c r="O30" i="1" s="1"/>
  <c r="Q31" i="1"/>
  <c r="Q32" i="1"/>
  <c r="Q30" i="1"/>
  <c r="L32" i="1"/>
  <c r="L31" i="1"/>
  <c r="L30" i="1"/>
  <c r="J32" i="1"/>
  <c r="I32" i="1" s="1"/>
  <c r="J31" i="1"/>
  <c r="I31" i="1" s="1"/>
  <c r="J30" i="1"/>
  <c r="I30" i="1" s="1"/>
  <c r="K31" i="1"/>
  <c r="K32" i="1"/>
  <c r="M31" i="1"/>
  <c r="M30" i="1"/>
  <c r="K30" i="1"/>
  <c r="Q28" i="1"/>
  <c r="S28" i="1" s="1"/>
  <c r="Q25" i="1"/>
  <c r="S25" i="1" s="1"/>
  <c r="N12" i="1"/>
  <c r="N11" i="1"/>
  <c r="K24" i="1"/>
  <c r="M24" i="1" s="1"/>
  <c r="K28" i="1"/>
  <c r="M28" i="1" s="1"/>
  <c r="N10" i="1"/>
  <c r="M10" i="1"/>
  <c r="Q22" i="1" l="1"/>
  <c r="S22" i="1" s="1"/>
  <c r="P25" i="1"/>
  <c r="O25" i="1" s="1"/>
  <c r="R28" i="1"/>
  <c r="P28" i="1"/>
  <c r="O28" i="1" s="1"/>
  <c r="Q24" i="1"/>
  <c r="R25" i="1"/>
  <c r="J28" i="1"/>
  <c r="I28" i="1" s="1"/>
  <c r="L28" i="1"/>
  <c r="L24" i="1"/>
  <c r="J24" i="1"/>
  <c r="I24" i="1" s="1"/>
  <c r="K22" i="1"/>
  <c r="J22" i="1" s="1"/>
  <c r="I22" i="1" s="1"/>
  <c r="K26" i="1"/>
  <c r="K29" i="1"/>
  <c r="K25" i="1"/>
  <c r="K27" i="1"/>
  <c r="K23" i="1"/>
  <c r="Q29" i="1"/>
  <c r="Q23" i="1"/>
  <c r="Q27" i="1"/>
  <c r="Q26" i="1"/>
  <c r="A37" i="1"/>
  <c r="O36" i="1" l="1"/>
  <c r="P22" i="1"/>
  <c r="O22" i="1" s="1"/>
  <c r="R22" i="1"/>
  <c r="S23" i="1"/>
  <c r="R23" i="1"/>
  <c r="P23" i="1"/>
  <c r="O23" i="1" s="1"/>
  <c r="M23" i="1"/>
  <c r="J23" i="1"/>
  <c r="I23" i="1" s="1"/>
  <c r="L23" i="1"/>
  <c r="M27" i="1"/>
  <c r="L27" i="1"/>
  <c r="J27" i="1"/>
  <c r="I27" i="1" s="1"/>
  <c r="S29" i="1"/>
  <c r="R29" i="1"/>
  <c r="P29" i="1"/>
  <c r="O29" i="1" s="1"/>
  <c r="M25" i="1"/>
  <c r="L25" i="1"/>
  <c r="J25" i="1"/>
  <c r="I25" i="1" s="1"/>
  <c r="M29" i="1"/>
  <c r="J29" i="1"/>
  <c r="I29" i="1" s="1"/>
  <c r="L29" i="1"/>
  <c r="S26" i="1"/>
  <c r="P26" i="1"/>
  <c r="O26" i="1" s="1"/>
  <c r="R26" i="1"/>
  <c r="L26" i="1"/>
  <c r="J26" i="1"/>
  <c r="I26" i="1" s="1"/>
  <c r="S27" i="1"/>
  <c r="P27" i="1"/>
  <c r="O27" i="1" s="1"/>
  <c r="R27" i="1"/>
  <c r="M22" i="1"/>
  <c r="L22" i="1"/>
  <c r="S24" i="1"/>
  <c r="P24" i="1"/>
  <c r="O24" i="1" s="1"/>
  <c r="R24" i="1"/>
  <c r="M26" i="1"/>
  <c r="M36" i="1" l="1"/>
</calcChain>
</file>

<file path=xl/sharedStrings.xml><?xml version="1.0" encoding="utf-8"?>
<sst xmlns="http://schemas.openxmlformats.org/spreadsheetml/2006/main" count="255" uniqueCount="105">
  <si>
    <t>学校名</t>
    <rPh sb="0" eb="3">
      <t>ガッコウメイ</t>
    </rPh>
    <phoneticPr fontId="1"/>
  </si>
  <si>
    <t>地区名</t>
    <rPh sb="0" eb="3">
      <t>チクメイ</t>
    </rPh>
    <phoneticPr fontId="1"/>
  </si>
  <si>
    <t>地区</t>
    <rPh sb="0" eb="2">
      <t>チク</t>
    </rPh>
    <phoneticPr fontId="1"/>
  </si>
  <si>
    <t>学校所在地</t>
    <rPh sb="0" eb="2">
      <t>ガッコウ</t>
    </rPh>
    <rPh sb="2" eb="5">
      <t>ショザイチ</t>
    </rPh>
    <phoneticPr fontId="1"/>
  </si>
  <si>
    <t>電話番号</t>
    <rPh sb="0" eb="2">
      <t>デンワ</t>
    </rPh>
    <rPh sb="2" eb="4">
      <t>バンゴウ</t>
    </rPh>
    <phoneticPr fontId="1"/>
  </si>
  <si>
    <t>位</t>
    <rPh sb="0" eb="1">
      <t>イ</t>
    </rPh>
    <phoneticPr fontId="1"/>
  </si>
  <si>
    <t>氏名</t>
    <rPh sb="0" eb="2">
      <t>シメイ</t>
    </rPh>
    <phoneticPr fontId="1"/>
  </si>
  <si>
    <t>学年</t>
    <rPh sb="0" eb="2">
      <t>ガクネン</t>
    </rPh>
    <phoneticPr fontId="1"/>
  </si>
  <si>
    <t>監督</t>
    <rPh sb="0" eb="2">
      <t>カントク</t>
    </rPh>
    <phoneticPr fontId="1"/>
  </si>
  <si>
    <t>アドバイザー</t>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</si>
  <si>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</si>
  <si>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</si>
  <si>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</si>
  <si>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</si>
  <si>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</si>
  <si>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</si>
  <si>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</si>
  <si>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</si>
  <si>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</si>
  <si>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選手１０</t>
    <rPh sb="0" eb="2">
      <t>センシュ</t>
    </rPh>
    <phoneticPr fontId="1"/>
  </si>
  <si>
    <t>選手１１</t>
    <rPh sb="0" eb="2">
      <t>センシュ</t>
    </rPh>
    <phoneticPr fontId="1"/>
  </si>
  <si>
    <t>選手１２</t>
    <rPh sb="0" eb="2">
      <t>センシュ</t>
    </rPh>
    <phoneticPr fontId="1"/>
  </si>
  <si>
    <t>選手１３</t>
    <rPh sb="0" eb="2">
      <t>センシュ</t>
    </rPh>
    <phoneticPr fontId="1"/>
  </si>
  <si>
    <t>公印</t>
    <rPh sb="0" eb="2">
      <t>コウイン</t>
    </rPh>
    <phoneticPr fontId="1"/>
  </si>
  <si>
    <t>　上記の選手を登録し、大会に参加することを認めます。またプログラム作成及び成績上位者の報道発表における個人情報記載について本人及び保護者の同意を得ています。</t>
    <phoneticPr fontId="1"/>
  </si>
  <si>
    <t>吉備中央町立</t>
  </si>
  <si>
    <t>地区ランク</t>
    <rPh sb="0" eb="2">
      <t>チク</t>
    </rPh>
    <phoneticPr fontId="1"/>
  </si>
  <si>
    <t>監督名</t>
    <phoneticPr fontId="3"/>
  </si>
  <si>
    <t>学年</t>
    <phoneticPr fontId="3"/>
  </si>
  <si>
    <t>アドバイザー</t>
    <phoneticPr fontId="3"/>
  </si>
  <si>
    <t>監督名</t>
    <rPh sb="0" eb="2">
      <t>カントク</t>
    </rPh>
    <rPh sb="2" eb="3">
      <t>メイ</t>
    </rPh>
    <phoneticPr fontId="1"/>
  </si>
  <si>
    <t>アドバイザー</t>
    <phoneticPr fontId="1"/>
  </si>
  <si>
    <t>学年</t>
    <rPh sb="0" eb="2">
      <t>ガクネン</t>
    </rPh>
    <phoneticPr fontId="1"/>
  </si>
  <si>
    <t>【団体】</t>
    <rPh sb="1" eb="3">
      <t>ダンタイ</t>
    </rPh>
    <phoneticPr fontId="1"/>
  </si>
  <si>
    <t>【個人】</t>
    <rPh sb="1" eb="3">
      <t>コジン</t>
    </rPh>
    <phoneticPr fontId="1"/>
  </si>
  <si>
    <t>外部アドバイザー</t>
    <rPh sb="0" eb="2">
      <t>ガイブ</t>
    </rPh>
    <phoneticPr fontId="1"/>
  </si>
  <si>
    <t>岡山県立</t>
  </si>
  <si>
    <t>岡山市立</t>
  </si>
  <si>
    <t>倉敷市立</t>
  </si>
  <si>
    <t>津山市立</t>
  </si>
  <si>
    <t>玉野市立</t>
  </si>
  <si>
    <t>笠岡市立</t>
  </si>
  <si>
    <t>井原市立</t>
  </si>
  <si>
    <t>総社市立</t>
  </si>
  <si>
    <t>高梁市立</t>
  </si>
  <si>
    <t>新見市立</t>
  </si>
  <si>
    <t>備前市立</t>
  </si>
  <si>
    <t>瀬戸内市立</t>
  </si>
  <si>
    <t>赤磐市立</t>
  </si>
  <si>
    <t>真庭市立</t>
  </si>
  <si>
    <t>美作市立</t>
  </si>
  <si>
    <t>浅口市立</t>
  </si>
  <si>
    <t>和気町立</t>
  </si>
  <si>
    <t>早島町立</t>
  </si>
  <si>
    <t>里庄町立</t>
  </si>
  <si>
    <t>矢掛町立</t>
  </si>
  <si>
    <t>新庄村立</t>
  </si>
  <si>
    <t>鏡野町立</t>
  </si>
  <si>
    <t>奈義町立</t>
  </si>
  <si>
    <t>西粟倉村立</t>
  </si>
  <si>
    <t>久米南町立</t>
  </si>
  <si>
    <t>美咲町立</t>
  </si>
  <si>
    <t>組合立</t>
  </si>
  <si>
    <t xml:space="preserve">  I列から右側の列を触らないでください。よろしくお願いします。</t>
    <rPh sb="3" eb="4">
      <t>レツ</t>
    </rPh>
    <rPh sb="6" eb="8">
      <t>ミギガワ</t>
    </rPh>
    <rPh sb="9" eb="10">
      <t>レツ</t>
    </rPh>
    <rPh sb="11" eb="12">
      <t>サワ</t>
    </rPh>
    <rPh sb="26" eb="27">
      <t>ネガ</t>
    </rPh>
    <phoneticPr fontId="1"/>
  </si>
  <si>
    <r>
      <t>選手１０</t>
    </r>
    <r>
      <rPr>
        <sz val="11"/>
        <color theme="1"/>
        <rFont val="游ゴシック"/>
        <family val="2"/>
        <charset val="128"/>
        <scheme val="minor"/>
      </rPr>
      <t/>
    </r>
    <rPh sb="0" eb="2">
      <t>センシュ</t>
    </rPh>
    <phoneticPr fontId="1"/>
  </si>
  <si>
    <r>
      <t>選手１１</t>
    </r>
    <r>
      <rPr>
        <sz val="11"/>
        <color theme="1"/>
        <rFont val="游ゴシック"/>
        <family val="2"/>
        <charset val="128"/>
        <scheme val="minor"/>
      </rPr>
      <t/>
    </r>
    <rPh sb="0" eb="2">
      <t>センシュ</t>
    </rPh>
    <phoneticPr fontId="1"/>
  </si>
  <si>
    <r>
      <t>選手１２</t>
    </r>
    <r>
      <rPr>
        <sz val="11"/>
        <color theme="1"/>
        <rFont val="游ゴシック"/>
        <family val="2"/>
        <charset val="128"/>
        <scheme val="minor"/>
      </rPr>
      <t/>
    </r>
    <rPh sb="0" eb="2">
      <t>センシュ</t>
    </rPh>
    <phoneticPr fontId="1"/>
  </si>
  <si>
    <r>
      <t>選手１３</t>
    </r>
    <r>
      <rPr>
        <sz val="11"/>
        <color theme="1"/>
        <rFont val="游ゴシック"/>
        <family val="2"/>
        <charset val="128"/>
        <scheme val="minor"/>
      </rPr>
      <t/>
    </r>
    <rPh sb="0" eb="2">
      <t>センシュ</t>
    </rPh>
    <phoneticPr fontId="1"/>
  </si>
  <si>
    <t>男子</t>
    <rPh sb="0" eb="2">
      <t>ダンシ</t>
    </rPh>
    <phoneticPr fontId="1"/>
  </si>
  <si>
    <t>女子</t>
    <rPh sb="0" eb="2">
      <t>ジョシ</t>
    </rPh>
    <phoneticPr fontId="1"/>
  </si>
  <si>
    <t>【団体戦】</t>
    <rPh sb="1" eb="3">
      <t>ダンタイ</t>
    </rPh>
    <rPh sb="3" eb="4">
      <t>セン</t>
    </rPh>
    <phoneticPr fontId="1"/>
  </si>
  <si>
    <t>【個人戦のみ参加】</t>
    <rPh sb="1" eb="3">
      <t>コジン</t>
    </rPh>
    <rPh sb="3" eb="4">
      <t>タタカ</t>
    </rPh>
    <rPh sb="6" eb="8">
      <t>サンカ</t>
    </rPh>
    <phoneticPr fontId="1"/>
  </si>
  <si>
    <t>団体参加費</t>
    <rPh sb="0" eb="2">
      <t>ダンタイ</t>
    </rPh>
    <rPh sb="2" eb="5">
      <t>サンカヒ</t>
    </rPh>
    <phoneticPr fontId="1"/>
  </si>
  <si>
    <t>個人参加費</t>
    <rPh sb="0" eb="2">
      <t>コジン</t>
    </rPh>
    <rPh sb="2" eb="5">
      <t>サンカヒ</t>
    </rPh>
    <phoneticPr fontId="1"/>
  </si>
  <si>
    <t>男子団体</t>
    <rPh sb="0" eb="2">
      <t>ダンシ</t>
    </rPh>
    <rPh sb="2" eb="4">
      <t>ダンタイ</t>
    </rPh>
    <phoneticPr fontId="1"/>
  </si>
  <si>
    <t>女子団体</t>
    <rPh sb="0" eb="2">
      <t>ジョシ</t>
    </rPh>
    <rPh sb="2" eb="4">
      <t>ダンタイ</t>
    </rPh>
    <phoneticPr fontId="1"/>
  </si>
  <si>
    <t>女子個人</t>
    <rPh sb="0" eb="2">
      <t>ジョシ</t>
    </rPh>
    <rPh sb="2" eb="4">
      <t>コジン</t>
    </rPh>
    <phoneticPr fontId="1"/>
  </si>
  <si>
    <t>学校名</t>
    <rPh sb="0" eb="3">
      <t>ガッコウメイ</t>
    </rPh>
    <phoneticPr fontId="1"/>
  </si>
  <si>
    <t>番号</t>
    <rPh sb="0" eb="2">
      <t>バンゴウ</t>
    </rPh>
    <phoneticPr fontId="1"/>
  </si>
  <si>
    <t>地区</t>
    <rPh sb="0" eb="2">
      <t>チク</t>
    </rPh>
    <phoneticPr fontId="1"/>
  </si>
  <si>
    <t>男子個人</t>
    <rPh sb="0" eb="2">
      <t>ダンシ</t>
    </rPh>
    <rPh sb="2" eb="4">
      <t>コジン</t>
    </rPh>
    <phoneticPr fontId="1"/>
  </si>
  <si>
    <t>大会参加費：</t>
    <phoneticPr fontId="1"/>
  </si>
  <si>
    <t>中学校</t>
  </si>
  <si>
    <t xml:space="preserve"> (　　　　）　　　　ー</t>
    <phoneticPr fontId="1"/>
  </si>
  <si>
    <t>岡山県中学校秋季卓球大会申込書</t>
    <rPh sb="0" eb="3">
      <t>オカヤマケン</t>
    </rPh>
    <rPh sb="3" eb="6">
      <t>チュウガッコウ</t>
    </rPh>
    <rPh sb="6" eb="8">
      <t>シュウキ</t>
    </rPh>
    <rPh sb="8" eb="10">
      <t>タッキュウ</t>
    </rPh>
    <rPh sb="10" eb="12">
      <t>タイカイ</t>
    </rPh>
    <rPh sb="12" eb="15">
      <t>モウシコミショ</t>
    </rPh>
    <phoneticPr fontId="1"/>
  </si>
  <si>
    <t>選手１に主将を記入。個人戦にも参加する選手は学年を○で囲む。</t>
    <rPh sb="0" eb="2">
      <t>センシュ</t>
    </rPh>
    <rPh sb="10" eb="13">
      <t>コジンセン</t>
    </rPh>
    <rPh sb="27" eb="28">
      <t>カコ</t>
    </rPh>
    <phoneticPr fontId="1"/>
  </si>
  <si>
    <t>岡山第六</t>
    <rPh sb="0" eb="2">
      <t>オカヤマ</t>
    </rPh>
    <rPh sb="2" eb="4">
      <t>ダイロク</t>
    </rPh>
    <phoneticPr fontId="1"/>
  </si>
  <si>
    <t>備前西</t>
  </si>
  <si>
    <t>岡山市北区大供１－１－１</t>
    <rPh sb="0" eb="3">
      <t>オカヤマシ</t>
    </rPh>
    <rPh sb="3" eb="5">
      <t>キタク</t>
    </rPh>
    <rPh sb="5" eb="7">
      <t>ダイク</t>
    </rPh>
    <phoneticPr fontId="1"/>
  </si>
  <si>
    <t xml:space="preserve"> (０８６）８０３ー１０００</t>
    <phoneticPr fontId="1"/>
  </si>
  <si>
    <t>内部</t>
  </si>
  <si>
    <t>岡山　太郎</t>
    <rPh sb="0" eb="2">
      <t>オカヤマ</t>
    </rPh>
    <rPh sb="3" eb="5">
      <t>タロウ</t>
    </rPh>
    <phoneticPr fontId="1"/>
  </si>
  <si>
    <t>倉敷　一郎</t>
    <rPh sb="0" eb="2">
      <t>クラシキ</t>
    </rPh>
    <rPh sb="3" eb="5">
      <t>イチロウ</t>
    </rPh>
    <phoneticPr fontId="1"/>
  </si>
  <si>
    <t>②</t>
  </si>
  <si>
    <t>笠岡　花子</t>
    <rPh sb="0" eb="2">
      <t>カサオカ</t>
    </rPh>
    <rPh sb="3" eb="5">
      <t>ハナコ</t>
    </rPh>
    <phoneticPr fontId="1"/>
  </si>
  <si>
    <t>…</t>
  </si>
  <si>
    <t>…</t>
    <phoneticPr fontId="1"/>
  </si>
  <si>
    <t>①</t>
  </si>
  <si>
    <t>適宜選んでください。</t>
    <rPh sb="0" eb="2">
      <t>テキギ</t>
    </rPh>
    <rPh sb="2" eb="3">
      <t>エラ</t>
    </rPh>
    <phoneticPr fontId="1"/>
  </si>
  <si>
    <t>新見　春樹</t>
    <rPh sb="0" eb="2">
      <t>ニイミ</t>
    </rPh>
    <rPh sb="3" eb="5">
      <t>ハルキ</t>
    </rPh>
    <phoneticPr fontId="1"/>
  </si>
  <si>
    <t>外部</t>
  </si>
  <si>
    <t>美作　奈美</t>
    <rPh sb="0" eb="2">
      <t>ミマサカ</t>
    </rPh>
    <rPh sb="3" eb="5">
      <t>ナミ</t>
    </rPh>
    <phoneticPr fontId="1"/>
  </si>
  <si>
    <t>３列目を入力すると自動で入力されます。</t>
    <rPh sb="1" eb="3">
      <t>レツメ</t>
    </rPh>
    <rPh sb="4" eb="6">
      <t>ニュウリョク</t>
    </rPh>
    <rPh sb="9" eb="11">
      <t>ジドウ</t>
    </rPh>
    <rPh sb="12" eb="14">
      <t>ニュウリョク</t>
    </rPh>
    <phoneticPr fontId="1"/>
  </si>
  <si>
    <t>瀬戸内和夫</t>
    <rPh sb="0" eb="3">
      <t>セトウチ</t>
    </rPh>
    <rPh sb="3" eb="5">
      <t>カズオ</t>
    </rPh>
    <phoneticPr fontId="1"/>
  </si>
  <si>
    <t>高梁　　綾</t>
    <rPh sb="0" eb="2">
      <t>タカハシ</t>
    </rPh>
    <rPh sb="4" eb="5">
      <t>アヤ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</si>
</sst>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ggyy&quot;年&quot;m&quot;月&quot;d&quot;日&quot;"/>
    <numFmt numFmtId="177" formatCode="#,#00&quot;円&quot;"/>
  </numFmts>
  <fonts count="10">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3"/>
      <charset val="128"/>
    </font>
    <font>
      <sz val="11"/>
      <color theme="1"/>
      <name val="游ゴシック"/>
      <family val="2"/>
      <charset val="128"/>
      <scheme val="minor"/>
    </font>
    <font>
      <sz val="11"/>
      <color theme="1"/>
      <name val="ＭＳ 明朝"/>
      <family val="1"/>
      <charset val="128"/>
    </font>
    <font>
      <sz val="36"/>
      <color theme="1"/>
      <name val="游ゴシック"/>
      <family val="3"/>
      <charset val="128"/>
      <scheme val="minor"/>
    </font>
    <font>
      <sz val="11"/>
      <color theme="1"/>
      <name val="HGP教科書体"/>
      <family val="1"/>
      <charset val="128"/>
    </font>
    <font>
      <sz val="20"/>
      <color theme="1"/>
      <name val="HGP教科書体"/>
      <family val="1"/>
      <charset val="128"/>
    </font>
    <font>
      <sz val="12"/>
      <color theme="1"/>
      <name val="HGP教科書体"/>
      <family val="1"/>
      <charset val="128"/>
    </font>
  </fonts>
  <fills count="3">
    <fill>
      <patternFill patternType="none"/>
    </fill>
    <fill>
      <patternFill patternType="gray125"/>
    </fill>
    <fill>
      <patternFill patternType="solid">
        <fgColor rgb="FFFF0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double">
        <color indexed="64"/>
      </top>
      <bottom style="thin">
        <color indexed="64"/>
      </bottom>
      <diagonal style="thin">
        <color indexed="64"/>
      </diagonal>
    </border>
    <border>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auto="1"/>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ck">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vertical="center" shrinkToFit="1"/>
    </xf>
    <xf numFmtId="0" fontId="0" fillId="2" borderId="0" xfId="0" applyFill="1" applyAlignment="1">
      <alignment vertical="center" shrinkToFit="1"/>
    </xf>
    <xf numFmtId="0" fontId="7" fillId="0" borderId="0" xfId="0" applyFont="1" applyAlignment="1">
      <alignment vertical="center" shrinkToFit="1"/>
    </xf>
    <xf numFmtId="0" fontId="7" fillId="0" borderId="24" xfId="0" applyFont="1" applyBorder="1" applyAlignment="1">
      <alignment horizontal="center"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0" fontId="7" fillId="0" borderId="25" xfId="0" applyFont="1" applyBorder="1" applyAlignment="1">
      <alignment horizontal="center" vertical="center" shrinkToFit="1"/>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distributed" vertical="center" shrinkToFit="1"/>
    </xf>
    <xf numFmtId="0" fontId="7" fillId="0" borderId="1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distributed"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distributed" vertical="center" shrinkToFit="1"/>
    </xf>
    <xf numFmtId="0" fontId="7" fillId="0" borderId="6" xfId="0" applyFont="1" applyBorder="1" applyAlignment="1">
      <alignment horizontal="center" vertical="center" shrinkToFit="1"/>
    </xf>
    <xf numFmtId="0" fontId="7" fillId="0" borderId="0" xfId="0" applyFont="1" applyAlignment="1">
      <alignment vertical="center"/>
    </xf>
    <xf numFmtId="0" fontId="7" fillId="0" borderId="37" xfId="0" applyFont="1" applyBorder="1" applyAlignment="1">
      <alignment horizontal="center" vertical="center" shrinkToFit="1"/>
    </xf>
    <xf numFmtId="0" fontId="7" fillId="0" borderId="38" xfId="0" applyFont="1" applyBorder="1" applyAlignment="1">
      <alignment horizontal="distributed"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0" xfId="0" applyFont="1" applyBorder="1" applyAlignment="1">
      <alignment horizontal="distributed" vertical="center" shrinkToFit="1"/>
    </xf>
    <xf numFmtId="0" fontId="7" fillId="0" borderId="1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1" xfId="0" applyFont="1" applyBorder="1" applyAlignment="1">
      <alignment horizontal="center" vertical="center" shrinkToFit="1"/>
    </xf>
    <xf numFmtId="0" fontId="0" fillId="0" borderId="0" xfId="0" applyFill="1" applyAlignment="1">
      <alignment vertical="center" shrinkToFit="1"/>
    </xf>
    <xf numFmtId="0" fontId="5" fillId="0" borderId="0" xfId="0" applyFont="1" applyFill="1" applyAlignment="1">
      <alignment vertical="center" shrinkToFit="1"/>
    </xf>
    <xf numFmtId="0" fontId="2" fillId="0" borderId="27"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31" xfId="0" applyFont="1" applyFill="1" applyBorder="1" applyAlignment="1">
      <alignment horizontal="distributed" vertical="center"/>
    </xf>
    <xf numFmtId="0" fontId="2" fillId="0" borderId="30" xfId="0" applyFont="1" applyFill="1" applyBorder="1" applyAlignment="1">
      <alignment vertical="center" shrinkToFit="1"/>
    </xf>
    <xf numFmtId="0" fontId="2" fillId="0" borderId="31" xfId="0" applyFont="1" applyFill="1" applyBorder="1" applyAlignment="1">
      <alignment vertical="center" shrinkToFit="1"/>
    </xf>
    <xf numFmtId="0" fontId="2" fillId="0" borderId="3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distributed" vertical="center"/>
    </xf>
    <xf numFmtId="0" fontId="2" fillId="0" borderId="35" xfId="0" applyFont="1" applyFill="1" applyBorder="1" applyAlignment="1">
      <alignment horizontal="center" vertical="center"/>
    </xf>
    <xf numFmtId="0" fontId="5" fillId="0" borderId="0" xfId="0" applyFont="1" applyFill="1" applyAlignment="1">
      <alignment horizontal="distributed" vertical="center" shrinkToFit="1"/>
    </xf>
    <xf numFmtId="0" fontId="5" fillId="0" borderId="36" xfId="0" applyFont="1" applyFill="1" applyBorder="1" applyAlignment="1">
      <alignment vertical="center" shrinkToFit="1"/>
    </xf>
    <xf numFmtId="0" fontId="5" fillId="0" borderId="36" xfId="0" applyFont="1" applyFill="1" applyBorder="1" applyAlignment="1">
      <alignment horizontal="distributed" vertical="center" shrinkToFit="1"/>
    </xf>
    <xf numFmtId="0" fontId="0" fillId="0" borderId="0" xfId="0" applyFill="1" applyAlignment="1">
      <alignment horizontal="distributed" vertical="center" shrinkToFit="1"/>
    </xf>
    <xf numFmtId="0" fontId="5" fillId="0" borderId="0" xfId="0" applyFont="1" applyFill="1" applyBorder="1" applyAlignment="1">
      <alignment vertical="center" shrinkToFit="1"/>
    </xf>
    <xf numFmtId="0" fontId="0" fillId="0" borderId="1" xfId="0" applyFill="1" applyBorder="1" applyAlignment="1">
      <alignment vertical="center" shrinkToFit="1"/>
    </xf>
    <xf numFmtId="0" fontId="0" fillId="0" borderId="0" xfId="0" applyFill="1" applyAlignment="1">
      <alignment horizontal="right" vertical="center" shrinkToFit="1"/>
    </xf>
    <xf numFmtId="0" fontId="0" fillId="0" borderId="36" xfId="0" applyFill="1" applyBorder="1" applyAlignment="1">
      <alignment horizontal="right" vertical="center" shrinkToFit="1"/>
    </xf>
    <xf numFmtId="0" fontId="5" fillId="0" borderId="40" xfId="0" applyFont="1" applyFill="1" applyBorder="1" applyAlignment="1">
      <alignment vertical="center" shrinkToFit="1"/>
    </xf>
    <xf numFmtId="0" fontId="5" fillId="0" borderId="40" xfId="0" applyFont="1" applyFill="1" applyBorder="1" applyAlignment="1">
      <alignment horizontal="distributed" vertical="center" shrinkToFit="1"/>
    </xf>
    <xf numFmtId="0" fontId="0" fillId="0" borderId="40" xfId="0" applyFill="1" applyBorder="1" applyAlignment="1">
      <alignment horizontal="right" vertical="center" shrinkToFit="1"/>
    </xf>
    <xf numFmtId="0" fontId="5" fillId="0" borderId="0" xfId="0" applyFont="1" applyFill="1" applyBorder="1" applyAlignment="1">
      <alignment horizontal="distributed" vertical="center" shrinkToFit="1"/>
    </xf>
    <xf numFmtId="0" fontId="0" fillId="0" borderId="0" xfId="0" applyFill="1" applyBorder="1" applyAlignment="1">
      <alignment horizontal="right" vertical="center" shrinkToFit="1"/>
    </xf>
    <xf numFmtId="177" fontId="9" fillId="0" borderId="39" xfId="1" applyNumberFormat="1" applyFont="1" applyBorder="1" applyAlignment="1">
      <alignment horizontal="center" vertical="center" shrinkToFit="1"/>
    </xf>
    <xf numFmtId="0" fontId="2" fillId="0" borderId="32" xfId="0" applyFont="1" applyFill="1" applyBorder="1" applyAlignment="1">
      <alignment horizontal="center" vertical="center"/>
    </xf>
    <xf numFmtId="0" fontId="5" fillId="0" borderId="40" xfId="0" applyFont="1" applyFill="1" applyBorder="1" applyAlignment="1">
      <alignment horizontal="left" vertical="center" shrinkToFit="1"/>
    </xf>
    <xf numFmtId="0" fontId="7" fillId="0" borderId="0" xfId="0" applyFont="1" applyAlignment="1">
      <alignment horizontal="center" vertical="center" shrinkToFit="1"/>
    </xf>
    <xf numFmtId="0" fontId="2" fillId="0" borderId="32" xfId="0" applyFont="1" applyFill="1" applyBorder="1" applyAlignment="1">
      <alignment horizontal="center" vertical="center"/>
    </xf>
    <xf numFmtId="0" fontId="7" fillId="0" borderId="0" xfId="0" applyFont="1" applyAlignment="1">
      <alignment horizontal="left" vertical="center" wrapText="1"/>
    </xf>
    <xf numFmtId="176" fontId="7" fillId="0" borderId="0" xfId="0" applyNumberFormat="1" applyFont="1" applyAlignment="1">
      <alignment horizontal="right" vertical="center" shrinkToFit="1"/>
    </xf>
    <xf numFmtId="0" fontId="7" fillId="0" borderId="0" xfId="0" applyFont="1" applyAlignment="1">
      <alignment horizontal="right" vertical="center" shrinkToFit="1"/>
    </xf>
    <xf numFmtId="0" fontId="7" fillId="0" borderId="0" xfId="0" applyFont="1" applyAlignment="1">
      <alignment horizontal="center" vertical="center" shrinkToFit="1"/>
    </xf>
    <xf numFmtId="0" fontId="7" fillId="0" borderId="14" xfId="0" applyFont="1" applyBorder="1" applyAlignment="1">
      <alignment horizontal="center" vertical="center" shrinkToFi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39" xfId="0" applyFont="1" applyBorder="1" applyAlignment="1">
      <alignment horizontal="right" vertical="center" shrinkToFit="1"/>
    </xf>
    <xf numFmtId="0" fontId="8" fillId="0" borderId="0" xfId="0" applyFont="1" applyAlignment="1">
      <alignment horizontal="center" vertical="center" shrinkToFit="1"/>
    </xf>
    <xf numFmtId="0" fontId="6" fillId="2" borderId="0" xfId="0" applyFont="1" applyFill="1" applyAlignment="1">
      <alignment horizontal="left" vertical="center" wrapText="1"/>
    </xf>
    <xf numFmtId="0" fontId="7" fillId="0" borderId="16" xfId="0" applyFont="1" applyBorder="1" applyAlignment="1">
      <alignment horizontal="center" vertical="center" shrinkToFit="1"/>
    </xf>
    <xf numFmtId="0" fontId="7" fillId="0" borderId="25"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129540</xdr:colOff>
      <xdr:row>1</xdr:row>
      <xdr:rowOff>205740</xdr:rowOff>
    </xdr:from>
    <xdr:to>
      <xdr:col>2</xdr:col>
      <xdr:colOff>784860</xdr:colOff>
      <xdr:row>4</xdr:row>
      <xdr:rowOff>0</xdr:rowOff>
    </xdr:to>
    <xdr:sp macro="" textlink="">
      <xdr:nvSpPr>
        <xdr:cNvPr id="2" name="楕円 1">
          <a:extLst>
            <a:ext uri="{FF2B5EF4-FFF2-40B4-BE49-F238E27FC236}">
              <a16:creationId xmlns:a16="http://schemas.microsoft.com/office/drawing/2014/main" xmlns="" id="{8BC1551F-6E89-4859-B1F8-681E60C860BD}"/>
            </a:ext>
          </a:extLst>
        </xdr:cNvPr>
        <xdr:cNvSpPr/>
      </xdr:nvSpPr>
      <xdr:spPr>
        <a:xfrm>
          <a:off x="1623060" y="655320"/>
          <a:ext cx="655320" cy="4876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1</xdr:row>
      <xdr:rowOff>121920</xdr:rowOff>
    </xdr:from>
    <xdr:to>
      <xdr:col>4</xdr:col>
      <xdr:colOff>129540</xdr:colOff>
      <xdr:row>1</xdr:row>
      <xdr:rowOff>205740</xdr:rowOff>
    </xdr:to>
    <xdr:cxnSp macro="">
      <xdr:nvCxnSpPr>
        <xdr:cNvPr id="4" name="直線矢印コネクタ 3">
          <a:extLst>
            <a:ext uri="{FF2B5EF4-FFF2-40B4-BE49-F238E27FC236}">
              <a16:creationId xmlns:a16="http://schemas.microsoft.com/office/drawing/2014/main" xmlns="" id="{1107E56D-1F12-4027-AB18-04CD6947CB8B}"/>
            </a:ext>
          </a:extLst>
        </xdr:cNvPr>
        <xdr:cNvCxnSpPr>
          <a:endCxn id="2" idx="0"/>
        </xdr:cNvCxnSpPr>
      </xdr:nvCxnSpPr>
      <xdr:spPr>
        <a:xfrm flipH="1">
          <a:off x="1950720" y="571500"/>
          <a:ext cx="1066800" cy="838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906780</xdr:colOff>
      <xdr:row>10</xdr:row>
      <xdr:rowOff>175260</xdr:rowOff>
    </xdr:from>
    <xdr:to>
      <xdr:col>4</xdr:col>
      <xdr:colOff>76200</xdr:colOff>
      <xdr:row>20</xdr:row>
      <xdr:rowOff>38100</xdr:rowOff>
    </xdr:to>
    <xdr:sp macro="" textlink="">
      <xdr:nvSpPr>
        <xdr:cNvPr id="10" name="楕円 9">
          <a:extLst>
            <a:ext uri="{FF2B5EF4-FFF2-40B4-BE49-F238E27FC236}">
              <a16:creationId xmlns:a16="http://schemas.microsoft.com/office/drawing/2014/main" xmlns="" id="{7B0D164B-1B1C-4B8A-8779-DDC6862751B6}"/>
            </a:ext>
          </a:extLst>
        </xdr:cNvPr>
        <xdr:cNvSpPr/>
      </xdr:nvSpPr>
      <xdr:spPr>
        <a:xfrm>
          <a:off x="2400300" y="2712720"/>
          <a:ext cx="563880" cy="21640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2</xdr:row>
      <xdr:rowOff>7620</xdr:rowOff>
    </xdr:from>
    <xdr:to>
      <xdr:col>4</xdr:col>
      <xdr:colOff>335280</xdr:colOff>
      <xdr:row>10</xdr:row>
      <xdr:rowOff>175260</xdr:rowOff>
    </xdr:to>
    <xdr:cxnSp macro="">
      <xdr:nvCxnSpPr>
        <xdr:cNvPr id="11" name="直線矢印コネクタ 10">
          <a:extLst>
            <a:ext uri="{FF2B5EF4-FFF2-40B4-BE49-F238E27FC236}">
              <a16:creationId xmlns:a16="http://schemas.microsoft.com/office/drawing/2014/main" xmlns="" id="{A8F89758-126B-465E-9AB9-3D21398FD499}"/>
            </a:ext>
          </a:extLst>
        </xdr:cNvPr>
        <xdr:cNvCxnSpPr>
          <a:endCxn id="10" idx="0"/>
        </xdr:cNvCxnSpPr>
      </xdr:nvCxnSpPr>
      <xdr:spPr>
        <a:xfrm flipH="1">
          <a:off x="2682240" y="693420"/>
          <a:ext cx="541020" cy="2019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35</xdr:row>
      <xdr:rowOff>15240</xdr:rowOff>
    </xdr:from>
    <xdr:to>
      <xdr:col>4</xdr:col>
      <xdr:colOff>266700</xdr:colOff>
      <xdr:row>38</xdr:row>
      <xdr:rowOff>114300</xdr:rowOff>
    </xdr:to>
    <xdr:sp macro="" textlink="">
      <xdr:nvSpPr>
        <xdr:cNvPr id="18" name="楕円 17">
          <a:extLst>
            <a:ext uri="{FF2B5EF4-FFF2-40B4-BE49-F238E27FC236}">
              <a16:creationId xmlns:a16="http://schemas.microsoft.com/office/drawing/2014/main" xmlns="" id="{1C9DC091-50E2-4AEA-88AD-F67635F75448}"/>
            </a:ext>
          </a:extLst>
        </xdr:cNvPr>
        <xdr:cNvSpPr/>
      </xdr:nvSpPr>
      <xdr:spPr>
        <a:xfrm>
          <a:off x="381000" y="8328660"/>
          <a:ext cx="2773680" cy="7848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266700</xdr:colOff>
      <xdr:row>35</xdr:row>
      <xdr:rowOff>152400</xdr:rowOff>
    </xdr:from>
    <xdr:to>
      <xdr:col>5</xdr:col>
      <xdr:colOff>495300</xdr:colOff>
      <xdr:row>36</xdr:row>
      <xdr:rowOff>179070</xdr:rowOff>
    </xdr:to>
    <xdr:cxnSp macro="">
      <xdr:nvCxnSpPr>
        <xdr:cNvPr id="19" name="直線矢印コネクタ 18">
          <a:extLst>
            <a:ext uri="{FF2B5EF4-FFF2-40B4-BE49-F238E27FC236}">
              <a16:creationId xmlns:a16="http://schemas.microsoft.com/office/drawing/2014/main" xmlns="" id="{9767FFFE-2D38-440A-9852-68B76CAD7703}"/>
            </a:ext>
          </a:extLst>
        </xdr:cNvPr>
        <xdr:cNvCxnSpPr>
          <a:endCxn id="18" idx="6"/>
        </xdr:cNvCxnSpPr>
      </xdr:nvCxnSpPr>
      <xdr:spPr>
        <a:xfrm flipH="1">
          <a:off x="3154680" y="8465820"/>
          <a:ext cx="853440" cy="2552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13</xdr:row>
      <xdr:rowOff>182880</xdr:rowOff>
    </xdr:from>
    <xdr:to>
      <xdr:col>5</xdr:col>
      <xdr:colOff>617220</xdr:colOff>
      <xdr:row>26</xdr:row>
      <xdr:rowOff>175260</xdr:rowOff>
    </xdr:to>
    <xdr:sp macro="" textlink="">
      <xdr:nvSpPr>
        <xdr:cNvPr id="22" name="テキスト ボックス 21">
          <a:extLst>
            <a:ext uri="{FF2B5EF4-FFF2-40B4-BE49-F238E27FC236}">
              <a16:creationId xmlns:a16="http://schemas.microsoft.com/office/drawing/2014/main" xmlns="" id="{15D6A3A3-63F3-490F-87C5-8C4BAF95638F}"/>
            </a:ext>
          </a:extLst>
        </xdr:cNvPr>
        <xdr:cNvSpPr txBox="1"/>
      </xdr:nvSpPr>
      <xdr:spPr>
        <a:xfrm>
          <a:off x="1988820" y="3413760"/>
          <a:ext cx="2141220" cy="2994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名前の入力について</a:t>
          </a:r>
          <a:r>
            <a:rPr kumimoji="1" lang="en-US" altLang="ja-JP" sz="1100"/>
            <a:t>】</a:t>
          </a:r>
        </a:p>
        <a:p>
          <a:r>
            <a:rPr kumimoji="1" lang="ja-JP" altLang="en-US" sz="1100"/>
            <a:t>名前の総文字数が</a:t>
          </a:r>
          <a:endParaRPr kumimoji="1" lang="en-US" altLang="ja-JP" sz="1100"/>
        </a:p>
        <a:p>
          <a:r>
            <a:rPr kumimoji="1" lang="ja-JP" altLang="en-US" sz="1100"/>
            <a:t>①３文字の場合、名前と名字の間に全角スペースを２つ入れてください。</a:t>
          </a:r>
          <a:endParaRPr kumimoji="1" lang="en-US" altLang="ja-JP" sz="1100"/>
        </a:p>
        <a:p>
          <a:r>
            <a:rPr kumimoji="1" lang="ja-JP" altLang="en-US" sz="1100"/>
            <a:t>②４文字の場合、</a:t>
          </a:r>
          <a:r>
            <a:rPr kumimoji="1" lang="ja-JP" altLang="ja-JP" sz="1100">
              <a:solidFill>
                <a:schemeClr val="dk1"/>
              </a:solidFill>
              <a:effectLst/>
              <a:latin typeface="+mn-lt"/>
              <a:ea typeface="+mn-ea"/>
              <a:cs typeface="+mn-cs"/>
            </a:rPr>
            <a:t>名前と名字の間に全角スペースを</a:t>
          </a: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つ入れてください。</a:t>
          </a:r>
          <a:endParaRPr kumimoji="1" lang="en-US" altLang="ja-JP" sz="1100">
            <a:solidFill>
              <a:schemeClr val="dk1"/>
            </a:solidFill>
            <a:effectLst/>
            <a:latin typeface="+mn-lt"/>
            <a:ea typeface="+mn-ea"/>
            <a:cs typeface="+mn-cs"/>
          </a:endParaRPr>
        </a:p>
        <a:p>
          <a:r>
            <a:rPr kumimoji="1" lang="ja-JP" altLang="en-US" sz="1100"/>
            <a:t>③５文字以上の場合、スペースをとらず、連続で入力してください。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BreakPreview" zoomScaleNormal="100" zoomScaleSheetLayoutView="100" workbookViewId="0">
      <selection activeCell="F12" sqref="F12"/>
    </sheetView>
  </sheetViews>
  <sheetFormatPr defaultColWidth="8.75" defaultRowHeight="13.5"/>
  <cols>
    <col min="1" max="1" width="11.375" style="1" customWidth="1"/>
    <col min="2" max="2" width="8.25" style="1" customWidth="1"/>
    <col min="3" max="3" width="12.125" style="1" customWidth="1"/>
    <col min="4" max="4" width="6.25" style="1" customWidth="1"/>
    <col min="5" max="5" width="8.25" style="1" customWidth="1"/>
    <col min="6" max="6" width="12.125" style="1" customWidth="1"/>
    <col min="7" max="7" width="6.25" style="1" customWidth="1"/>
    <col min="8" max="8" width="11.375" style="1" customWidth="1"/>
    <col min="9" max="9" width="8.75" style="2"/>
    <col min="10" max="15" width="11.5" style="2" customWidth="1"/>
    <col min="16" max="16" width="13.25" style="2" customWidth="1"/>
    <col min="17" max="17" width="10.75" style="2" customWidth="1"/>
    <col min="18" max="21" width="8.75" style="2"/>
    <col min="22" max="16384" width="8.75" style="1"/>
  </cols>
  <sheetData>
    <row r="1" spans="1:21" ht="35.450000000000003" customHeight="1">
      <c r="A1" s="72" t="s">
        <v>84</v>
      </c>
      <c r="B1" s="72"/>
      <c r="C1" s="72"/>
      <c r="D1" s="72"/>
      <c r="E1" s="72"/>
      <c r="F1" s="72"/>
      <c r="G1" s="72"/>
      <c r="H1" s="72"/>
      <c r="I1" s="73" t="s">
        <v>63</v>
      </c>
      <c r="J1" s="73"/>
      <c r="K1" s="73"/>
      <c r="L1" s="73"/>
      <c r="M1" s="73"/>
      <c r="N1" s="73"/>
      <c r="O1" s="73"/>
      <c r="P1" s="73"/>
      <c r="Q1" s="73"/>
      <c r="U1" s="2" t="s">
        <v>36</v>
      </c>
    </row>
    <row r="2" spans="1:21" ht="14.25" thickBot="1">
      <c r="A2" s="3"/>
      <c r="B2" s="3"/>
      <c r="C2" s="3"/>
      <c r="D2" s="3"/>
      <c r="E2" s="67" t="s">
        <v>98</v>
      </c>
      <c r="F2" s="67"/>
      <c r="G2" s="3"/>
      <c r="H2" s="3"/>
      <c r="I2" s="73"/>
      <c r="J2" s="73"/>
      <c r="K2" s="73"/>
      <c r="L2" s="73"/>
      <c r="M2" s="73"/>
      <c r="N2" s="73"/>
      <c r="O2" s="73"/>
      <c r="P2" s="73"/>
      <c r="Q2" s="73"/>
      <c r="U2" s="2" t="s">
        <v>37</v>
      </c>
    </row>
    <row r="3" spans="1:21">
      <c r="A3" s="3"/>
      <c r="B3" s="30" t="s">
        <v>0</v>
      </c>
      <c r="C3" s="4" t="s">
        <v>37</v>
      </c>
      <c r="D3" s="74" t="s">
        <v>86</v>
      </c>
      <c r="E3" s="74"/>
      <c r="F3" s="5" t="s">
        <v>82</v>
      </c>
      <c r="G3" s="6"/>
      <c r="H3" s="3"/>
      <c r="I3" s="73"/>
      <c r="J3" s="73"/>
      <c r="K3" s="73"/>
      <c r="L3" s="73"/>
      <c r="M3" s="73"/>
      <c r="N3" s="73"/>
      <c r="O3" s="73"/>
      <c r="P3" s="73"/>
      <c r="Q3" s="73"/>
      <c r="U3" s="2" t="s">
        <v>38</v>
      </c>
    </row>
    <row r="4" spans="1:21">
      <c r="A4" s="3"/>
      <c r="B4" s="31" t="s">
        <v>1</v>
      </c>
      <c r="C4" s="7" t="s">
        <v>87</v>
      </c>
      <c r="D4" s="8" t="s">
        <v>2</v>
      </c>
      <c r="E4" s="8"/>
      <c r="F4" s="8"/>
      <c r="G4" s="9"/>
      <c r="H4" s="3"/>
      <c r="I4" s="73"/>
      <c r="J4" s="73"/>
      <c r="K4" s="73"/>
      <c r="L4" s="73"/>
      <c r="M4" s="73"/>
      <c r="N4" s="73"/>
      <c r="O4" s="73"/>
      <c r="P4" s="73"/>
      <c r="Q4" s="73"/>
      <c r="U4" s="2" t="s">
        <v>39</v>
      </c>
    </row>
    <row r="5" spans="1:21">
      <c r="A5" s="3"/>
      <c r="B5" s="31" t="s">
        <v>3</v>
      </c>
      <c r="C5" s="75" t="s">
        <v>88</v>
      </c>
      <c r="D5" s="76"/>
      <c r="E5" s="76"/>
      <c r="F5" s="76"/>
      <c r="G5" s="77"/>
      <c r="H5" s="3"/>
      <c r="I5" s="73"/>
      <c r="J5" s="73"/>
      <c r="K5" s="73"/>
      <c r="L5" s="73"/>
      <c r="M5" s="73"/>
      <c r="N5" s="73"/>
      <c r="O5" s="73"/>
      <c r="P5" s="73"/>
      <c r="Q5" s="73"/>
      <c r="U5" s="2" t="s">
        <v>40</v>
      </c>
    </row>
    <row r="6" spans="1:21" ht="14.25" thickBot="1">
      <c r="A6" s="3"/>
      <c r="B6" s="32" t="s">
        <v>4</v>
      </c>
      <c r="C6" s="78" t="s">
        <v>89</v>
      </c>
      <c r="D6" s="79"/>
      <c r="E6" s="79"/>
      <c r="F6" s="79"/>
      <c r="G6" s="80"/>
      <c r="H6" s="3"/>
      <c r="I6" s="73"/>
      <c r="J6" s="73"/>
      <c r="K6" s="73"/>
      <c r="L6" s="73"/>
      <c r="M6" s="73"/>
      <c r="N6" s="73"/>
      <c r="O6" s="73"/>
      <c r="P6" s="73"/>
      <c r="Q6" s="73"/>
      <c r="U6" s="2" t="s">
        <v>41</v>
      </c>
    </row>
    <row r="7" spans="1:21">
      <c r="A7" s="3"/>
      <c r="B7" s="3"/>
      <c r="C7" s="3"/>
      <c r="D7" s="3"/>
      <c r="E7" s="3"/>
      <c r="F7" s="3"/>
      <c r="G7" s="3"/>
      <c r="H7" s="3"/>
      <c r="I7" s="2" t="s">
        <v>72</v>
      </c>
      <c r="J7" s="2">
        <v>6400</v>
      </c>
      <c r="U7" s="2" t="s">
        <v>42</v>
      </c>
    </row>
    <row r="8" spans="1:21">
      <c r="A8" s="3"/>
      <c r="B8" s="66" t="s">
        <v>70</v>
      </c>
      <c r="C8" s="66"/>
      <c r="D8" s="66"/>
      <c r="E8" s="66"/>
      <c r="F8" s="66"/>
      <c r="G8" s="66"/>
      <c r="H8" s="3"/>
      <c r="I8" s="2" t="s">
        <v>73</v>
      </c>
      <c r="J8" s="2">
        <v>800</v>
      </c>
      <c r="U8" s="2" t="s">
        <v>43</v>
      </c>
    </row>
    <row r="9" spans="1:21" ht="14.25" thickBot="1">
      <c r="A9" s="3"/>
      <c r="B9" s="61" t="s">
        <v>26</v>
      </c>
      <c r="C9" s="61">
        <v>1</v>
      </c>
      <c r="D9" s="11" t="s">
        <v>5</v>
      </c>
      <c r="E9" s="61" t="s">
        <v>26</v>
      </c>
      <c r="F9" s="61"/>
      <c r="G9" s="11" t="s">
        <v>5</v>
      </c>
      <c r="H9" s="3"/>
      <c r="I9" s="33"/>
      <c r="J9" s="34" t="s">
        <v>33</v>
      </c>
      <c r="K9" s="34">
        <f>IF(C9="","",C9)</f>
        <v>1</v>
      </c>
      <c r="L9" s="34"/>
      <c r="M9" s="34"/>
      <c r="N9" s="34" t="str">
        <f>IF(F9="","",F9)</f>
        <v/>
      </c>
      <c r="O9" s="34"/>
      <c r="P9" s="34"/>
      <c r="Q9" s="34"/>
      <c r="R9" s="34"/>
      <c r="S9" s="34"/>
      <c r="T9" s="34"/>
      <c r="U9" s="33" t="s">
        <v>44</v>
      </c>
    </row>
    <row r="10" spans="1:21" ht="14.25" thickBot="1">
      <c r="A10" s="3"/>
      <c r="B10" s="12" t="s">
        <v>68</v>
      </c>
      <c r="C10" s="13" t="s">
        <v>6</v>
      </c>
      <c r="D10" s="14" t="s">
        <v>7</v>
      </c>
      <c r="E10" s="12" t="s">
        <v>69</v>
      </c>
      <c r="F10" s="13" t="s">
        <v>6</v>
      </c>
      <c r="G10" s="14" t="s">
        <v>7</v>
      </c>
      <c r="H10" s="3"/>
      <c r="I10" s="33"/>
      <c r="J10" s="35" t="str">
        <f>$C$4</f>
        <v>備前西</v>
      </c>
      <c r="K10" s="68" t="str">
        <f>$D$3</f>
        <v>岡山第六</v>
      </c>
      <c r="L10" s="69"/>
      <c r="M10" s="35" t="str">
        <f>$C$4</f>
        <v>備前西</v>
      </c>
      <c r="N10" s="68" t="str">
        <f>$D$3</f>
        <v>岡山第六</v>
      </c>
      <c r="O10" s="69"/>
      <c r="P10" s="34"/>
      <c r="Q10" s="34"/>
      <c r="R10" s="34"/>
      <c r="S10" s="34"/>
      <c r="T10" s="34"/>
      <c r="U10" s="33" t="s">
        <v>45</v>
      </c>
    </row>
    <row r="11" spans="1:21" ht="14.25" thickTop="1">
      <c r="A11" s="3"/>
      <c r="B11" s="15" t="s">
        <v>8</v>
      </c>
      <c r="C11" s="16" t="s">
        <v>91</v>
      </c>
      <c r="D11" s="17"/>
      <c r="E11" s="15" t="s">
        <v>8</v>
      </c>
      <c r="F11" s="16" t="s">
        <v>104</v>
      </c>
      <c r="G11" s="17"/>
      <c r="H11" s="3"/>
      <c r="I11" s="33"/>
      <c r="J11" s="36" t="s">
        <v>30</v>
      </c>
      <c r="K11" s="37" t="str">
        <f>C11</f>
        <v>岡山　太郎</v>
      </c>
      <c r="L11" s="70" t="s">
        <v>7</v>
      </c>
      <c r="M11" s="36" t="s">
        <v>27</v>
      </c>
      <c r="N11" s="37" t="str">
        <f>F11</f>
        <v>高梁　　綾</v>
      </c>
      <c r="O11" s="70" t="s">
        <v>28</v>
      </c>
      <c r="P11" s="34"/>
      <c r="Q11" s="34"/>
      <c r="R11" s="34"/>
      <c r="S11" s="34"/>
      <c r="T11" s="34"/>
      <c r="U11" s="33" t="s">
        <v>46</v>
      </c>
    </row>
    <row r="12" spans="1:21">
      <c r="A12" s="3"/>
      <c r="B12" s="18" t="s">
        <v>9</v>
      </c>
      <c r="C12" s="19" t="s">
        <v>92</v>
      </c>
      <c r="D12" s="20" t="s">
        <v>90</v>
      </c>
      <c r="E12" s="18" t="s">
        <v>9</v>
      </c>
      <c r="F12" s="19" t="s">
        <v>99</v>
      </c>
      <c r="G12" s="20" t="s">
        <v>100</v>
      </c>
      <c r="H12" s="3"/>
      <c r="I12" s="33"/>
      <c r="J12" s="38" t="s">
        <v>9</v>
      </c>
      <c r="K12" s="39" t="str">
        <f>IF(C12="","",C12&amp;"("&amp;D12&amp;")")</f>
        <v>倉敷　一郎(内部)</v>
      </c>
      <c r="L12" s="70"/>
      <c r="M12" s="38" t="s">
        <v>29</v>
      </c>
      <c r="N12" s="39" t="str">
        <f>IF(F12="","",F12&amp;"("&amp;G12&amp;")")</f>
        <v>新見　春樹(外部)</v>
      </c>
      <c r="O12" s="70"/>
      <c r="P12" s="34"/>
      <c r="Q12" s="34"/>
      <c r="R12" s="34"/>
      <c r="S12" s="34"/>
      <c r="T12" s="34"/>
      <c r="U12" s="33" t="s">
        <v>47</v>
      </c>
    </row>
    <row r="13" spans="1:21">
      <c r="A13" s="3"/>
      <c r="B13" s="18" t="s">
        <v>10</v>
      </c>
      <c r="C13" s="19" t="s">
        <v>103</v>
      </c>
      <c r="D13" s="20" t="s">
        <v>93</v>
      </c>
      <c r="E13" s="18" t="s">
        <v>10</v>
      </c>
      <c r="F13" s="19" t="s">
        <v>101</v>
      </c>
      <c r="G13" s="20" t="s">
        <v>93</v>
      </c>
      <c r="H13" s="3"/>
      <c r="I13" s="33"/>
      <c r="J13" s="40">
        <v>1</v>
      </c>
      <c r="K13" s="37" t="str">
        <f t="shared" ref="K13:K18" si="0">IF(C13="","",C13)</f>
        <v>瀬戸内和夫</v>
      </c>
      <c r="L13" s="62" t="str">
        <f t="shared" ref="L13:L18" si="1">IF(C13="","",D13)</f>
        <v>②</v>
      </c>
      <c r="M13" s="40">
        <v>1</v>
      </c>
      <c r="N13" s="37" t="str">
        <f t="shared" ref="N13:N20" si="2">IF(F13="","",F13)</f>
        <v>美作　奈美</v>
      </c>
      <c r="O13" s="62" t="str">
        <f t="shared" ref="O13:O20" si="3">IF(F13="","",G13)</f>
        <v>②</v>
      </c>
      <c r="P13" s="34"/>
      <c r="Q13" s="34"/>
      <c r="R13" s="34"/>
      <c r="S13" s="34"/>
      <c r="T13" s="34"/>
      <c r="U13" s="33" t="s">
        <v>48</v>
      </c>
    </row>
    <row r="14" spans="1:21">
      <c r="A14" s="3"/>
      <c r="B14" s="18" t="s">
        <v>11</v>
      </c>
      <c r="C14" s="19" t="s">
        <v>96</v>
      </c>
      <c r="D14" s="20">
        <v>2</v>
      </c>
      <c r="E14" s="18" t="s">
        <v>11</v>
      </c>
      <c r="F14" s="19" t="s">
        <v>96</v>
      </c>
      <c r="G14" s="20">
        <v>2</v>
      </c>
      <c r="H14" s="3"/>
      <c r="I14" s="33"/>
      <c r="J14" s="40">
        <v>2</v>
      </c>
      <c r="K14" s="37" t="str">
        <f t="shared" si="0"/>
        <v>…</v>
      </c>
      <c r="L14" s="62">
        <f t="shared" si="1"/>
        <v>2</v>
      </c>
      <c r="M14" s="40">
        <v>2</v>
      </c>
      <c r="N14" s="37" t="str">
        <f t="shared" si="2"/>
        <v>…</v>
      </c>
      <c r="O14" s="62">
        <f t="shared" si="3"/>
        <v>2</v>
      </c>
      <c r="P14" s="34"/>
      <c r="Q14" s="34"/>
      <c r="R14" s="34"/>
      <c r="S14" s="34"/>
      <c r="T14" s="34"/>
      <c r="U14" s="33" t="s">
        <v>49</v>
      </c>
    </row>
    <row r="15" spans="1:21">
      <c r="A15" s="3"/>
      <c r="B15" s="18" t="s">
        <v>12</v>
      </c>
      <c r="C15" s="19" t="s">
        <v>96</v>
      </c>
      <c r="D15" s="20" t="s">
        <v>93</v>
      </c>
      <c r="E15" s="18" t="s">
        <v>12</v>
      </c>
      <c r="F15" s="19" t="s">
        <v>95</v>
      </c>
      <c r="G15" s="20">
        <v>1</v>
      </c>
      <c r="H15" s="3"/>
      <c r="I15" s="33"/>
      <c r="J15" s="40">
        <v>3</v>
      </c>
      <c r="K15" s="37" t="str">
        <f t="shared" si="0"/>
        <v>…</v>
      </c>
      <c r="L15" s="62" t="str">
        <f t="shared" si="1"/>
        <v>②</v>
      </c>
      <c r="M15" s="40">
        <v>3</v>
      </c>
      <c r="N15" s="37" t="str">
        <f t="shared" si="2"/>
        <v>…</v>
      </c>
      <c r="O15" s="62">
        <f t="shared" si="3"/>
        <v>1</v>
      </c>
      <c r="P15" s="34"/>
      <c r="Q15" s="34"/>
      <c r="R15" s="34"/>
      <c r="S15" s="34"/>
      <c r="T15" s="34"/>
      <c r="U15" s="33" t="s">
        <v>50</v>
      </c>
    </row>
    <row r="16" spans="1:21">
      <c r="A16" s="3"/>
      <c r="B16" s="18" t="s">
        <v>13</v>
      </c>
      <c r="C16" s="19" t="s">
        <v>96</v>
      </c>
      <c r="D16" s="20" t="s">
        <v>93</v>
      </c>
      <c r="E16" s="18" t="s">
        <v>13</v>
      </c>
      <c r="F16" s="19" t="s">
        <v>95</v>
      </c>
      <c r="G16" s="20" t="s">
        <v>93</v>
      </c>
      <c r="H16" s="3"/>
      <c r="I16" s="33"/>
      <c r="J16" s="40">
        <v>4</v>
      </c>
      <c r="K16" s="37" t="str">
        <f t="shared" si="0"/>
        <v>…</v>
      </c>
      <c r="L16" s="62" t="str">
        <f t="shared" si="1"/>
        <v>②</v>
      </c>
      <c r="M16" s="40">
        <v>4</v>
      </c>
      <c r="N16" s="37" t="str">
        <f t="shared" si="2"/>
        <v>…</v>
      </c>
      <c r="O16" s="62" t="str">
        <f t="shared" si="3"/>
        <v>②</v>
      </c>
      <c r="P16" s="34"/>
      <c r="Q16" s="34"/>
      <c r="R16" s="34"/>
      <c r="S16" s="34"/>
      <c r="T16" s="34"/>
      <c r="U16" s="33" t="s">
        <v>51</v>
      </c>
    </row>
    <row r="17" spans="1:22">
      <c r="A17" s="3"/>
      <c r="B17" s="18" t="s">
        <v>14</v>
      </c>
      <c r="C17" s="19" t="s">
        <v>96</v>
      </c>
      <c r="D17" s="20">
        <v>1</v>
      </c>
      <c r="E17" s="18" t="s">
        <v>14</v>
      </c>
      <c r="F17" s="19" t="s">
        <v>95</v>
      </c>
      <c r="G17" s="20" t="s">
        <v>97</v>
      </c>
      <c r="H17" s="3"/>
      <c r="I17" s="33"/>
      <c r="J17" s="40">
        <v>5</v>
      </c>
      <c r="K17" s="37" t="str">
        <f t="shared" si="0"/>
        <v>…</v>
      </c>
      <c r="L17" s="62">
        <f t="shared" si="1"/>
        <v>1</v>
      </c>
      <c r="M17" s="40">
        <v>5</v>
      </c>
      <c r="N17" s="37" t="str">
        <f t="shared" si="2"/>
        <v>…</v>
      </c>
      <c r="O17" s="62" t="str">
        <f t="shared" si="3"/>
        <v>①</v>
      </c>
      <c r="P17" s="34"/>
      <c r="Q17" s="34"/>
      <c r="R17" s="34"/>
      <c r="S17" s="34"/>
      <c r="T17" s="34"/>
      <c r="U17" s="33" t="s">
        <v>52</v>
      </c>
    </row>
    <row r="18" spans="1:22">
      <c r="A18" s="3"/>
      <c r="B18" s="18" t="s">
        <v>15</v>
      </c>
      <c r="C18" s="19" t="s">
        <v>96</v>
      </c>
      <c r="D18" s="20" t="s">
        <v>97</v>
      </c>
      <c r="E18" s="18" t="s">
        <v>15</v>
      </c>
      <c r="F18" s="19" t="s">
        <v>95</v>
      </c>
      <c r="G18" s="20" t="s">
        <v>93</v>
      </c>
      <c r="H18" s="3"/>
      <c r="I18" s="33"/>
      <c r="J18" s="40">
        <v>6</v>
      </c>
      <c r="K18" s="37" t="str">
        <f t="shared" si="0"/>
        <v>…</v>
      </c>
      <c r="L18" s="62" t="str">
        <f t="shared" si="1"/>
        <v>①</v>
      </c>
      <c r="M18" s="40">
        <v>6</v>
      </c>
      <c r="N18" s="37" t="str">
        <f t="shared" si="2"/>
        <v>…</v>
      </c>
      <c r="O18" s="62" t="str">
        <f t="shared" si="3"/>
        <v>②</v>
      </c>
      <c r="P18" s="34"/>
      <c r="Q18" s="34"/>
      <c r="R18" s="34"/>
      <c r="S18" s="34"/>
      <c r="T18" s="34"/>
      <c r="U18" s="33" t="s">
        <v>53</v>
      </c>
    </row>
    <row r="19" spans="1:22">
      <c r="A19" s="3"/>
      <c r="B19" s="18" t="s">
        <v>16</v>
      </c>
      <c r="C19" s="19" t="s">
        <v>96</v>
      </c>
      <c r="D19" s="20">
        <v>1</v>
      </c>
      <c r="E19" s="18" t="s">
        <v>16</v>
      </c>
      <c r="F19" s="19" t="s">
        <v>95</v>
      </c>
      <c r="G19" s="20">
        <v>1</v>
      </c>
      <c r="H19" s="3"/>
      <c r="I19" s="33"/>
      <c r="J19" s="40">
        <v>7</v>
      </c>
      <c r="K19" s="37" t="str">
        <f>IF(C19="","",C19)</f>
        <v>…</v>
      </c>
      <c r="L19" s="62">
        <f>IF(C19="","",D19)</f>
        <v>1</v>
      </c>
      <c r="M19" s="40">
        <v>7</v>
      </c>
      <c r="N19" s="37" t="str">
        <f t="shared" si="2"/>
        <v>…</v>
      </c>
      <c r="O19" s="62">
        <f t="shared" si="3"/>
        <v>1</v>
      </c>
      <c r="P19" s="34"/>
      <c r="Q19" s="34"/>
      <c r="R19" s="34"/>
      <c r="S19" s="34"/>
      <c r="T19" s="34"/>
      <c r="U19" s="33" t="s">
        <v>54</v>
      </c>
    </row>
    <row r="20" spans="1:22" ht="14.25" thickBot="1">
      <c r="A20" s="3"/>
      <c r="B20" s="21" t="s">
        <v>17</v>
      </c>
      <c r="C20" s="22" t="s">
        <v>96</v>
      </c>
      <c r="D20" s="23" t="s">
        <v>97</v>
      </c>
      <c r="E20" s="21" t="s">
        <v>17</v>
      </c>
      <c r="F20" s="22" t="s">
        <v>95</v>
      </c>
      <c r="G20" s="23" t="s">
        <v>97</v>
      </c>
      <c r="H20" s="3"/>
      <c r="I20" s="33"/>
      <c r="J20" s="42">
        <v>8</v>
      </c>
      <c r="K20" s="43" t="str">
        <f>IF(C20="","",C20)</f>
        <v>…</v>
      </c>
      <c r="L20" s="44" t="str">
        <f>IF(C20="","",D20)</f>
        <v>①</v>
      </c>
      <c r="M20" s="42">
        <v>8</v>
      </c>
      <c r="N20" s="43" t="str">
        <f t="shared" si="2"/>
        <v>…</v>
      </c>
      <c r="O20" s="44" t="str">
        <f t="shared" si="3"/>
        <v>①</v>
      </c>
      <c r="P20" s="34"/>
      <c r="Q20" s="34"/>
      <c r="R20" s="34"/>
      <c r="S20" s="34"/>
      <c r="T20" s="34"/>
      <c r="U20" s="33" t="s">
        <v>55</v>
      </c>
    </row>
    <row r="21" spans="1:22">
      <c r="A21" s="3"/>
      <c r="B21" s="24" t="s">
        <v>85</v>
      </c>
      <c r="C21" s="3"/>
      <c r="D21" s="3"/>
      <c r="E21" s="3"/>
      <c r="F21" s="3"/>
      <c r="G21" s="3"/>
      <c r="H21" s="3"/>
      <c r="I21" s="33"/>
      <c r="J21" s="34" t="s">
        <v>34</v>
      </c>
      <c r="K21" s="34"/>
      <c r="L21" s="34"/>
      <c r="M21" s="34"/>
      <c r="N21" s="34"/>
      <c r="O21" s="34"/>
      <c r="P21" s="34"/>
      <c r="Q21" s="34"/>
      <c r="R21" s="34"/>
      <c r="S21" s="34"/>
      <c r="T21" s="34"/>
      <c r="U21" s="33" t="s">
        <v>56</v>
      </c>
    </row>
    <row r="22" spans="1:22">
      <c r="A22" s="3"/>
      <c r="B22" s="3"/>
      <c r="C22" s="3"/>
      <c r="D22" s="3"/>
      <c r="E22" s="3"/>
      <c r="F22" s="3"/>
      <c r="G22" s="3"/>
      <c r="H22" s="3"/>
      <c r="I22" s="51" t="str">
        <f>IF(J22="備前西","1",IF(J22="備前東","2",IF(J22="備南東","3",IF(J22="備南西","4",IF(J22="備北","5",IF(J22="美作","6",""))))))</f>
        <v>1</v>
      </c>
      <c r="J22" s="34" t="str">
        <f t="shared" ref="J22:J29" si="4">IF(K22="","",$C$4)</f>
        <v>備前西</v>
      </c>
      <c r="K22" s="45" t="str">
        <f t="shared" ref="K22:K29" si="5">IF(OR(L13="③",L13="②",L13="①"),K13,"")</f>
        <v>瀬戸内和夫</v>
      </c>
      <c r="L22" s="34" t="str">
        <f t="shared" ref="L22:L29" si="6">IF(K22="","",$D$3)</f>
        <v>岡山第六</v>
      </c>
      <c r="M22" s="34">
        <f t="shared" ref="M22:M29" si="7">IF(K22="","",IF(AND(COUNTBLANK(K22)=0,L13="③"),3,IF(AND(COUNTBLANK(K22)=0,L13="②"),2,IF(AND(COUNTBLANK(K22)=0,L13="①"),1))))</f>
        <v>2</v>
      </c>
      <c r="N22" s="34"/>
      <c r="O22" s="51" t="str">
        <f>IF(P22="備前西","1",IF(P22="備前東","2",IF(P22="備南東","3",IF(P22="備南西","4",IF(P22="備北","4",IF(P22="美作","5",""))))))</f>
        <v>1</v>
      </c>
      <c r="P22" s="34" t="str">
        <f t="shared" ref="P22:P29" si="8">IF(Q22="","",$C$4)</f>
        <v>備前西</v>
      </c>
      <c r="Q22" s="45" t="str">
        <f t="shared" ref="Q22:Q29" si="9">IF(OR(O13="③",O13="②",O13="①"),N13,"")</f>
        <v>美作　奈美</v>
      </c>
      <c r="R22" s="34" t="str">
        <f t="shared" ref="R22:R29" si="10">IF(Q22="","",$D$3)</f>
        <v>岡山第六</v>
      </c>
      <c r="S22" s="34">
        <f t="shared" ref="S22:S29" si="11">IF(Q22="","",IF(AND(COUNTBLANK(Q22)=0,O13="③"),3,IF(AND(COUNTBLANK(Q22)=0,O13="②"),2,IF(AND(COUNTBLANK(Q22)=0,O13="①"),1))))</f>
        <v>2</v>
      </c>
      <c r="T22" s="34"/>
      <c r="U22" s="33" t="s">
        <v>57</v>
      </c>
    </row>
    <row r="23" spans="1:22" ht="14.25" thickBot="1">
      <c r="A23" s="3"/>
      <c r="B23" s="67" t="s">
        <v>71</v>
      </c>
      <c r="C23" s="67"/>
      <c r="D23" s="67"/>
      <c r="E23" s="67"/>
      <c r="F23" s="67"/>
      <c r="G23" s="67"/>
      <c r="H23" s="3"/>
      <c r="I23" s="51" t="str">
        <f t="shared" ref="I23:I34" si="12">IF(J23="備前西","1",IF(J23="備前東","2",IF(J23="備南東","3",IF(J23="備南西","4",IF(J23="備北","5",IF(J23="美作","6",""))))))</f>
        <v/>
      </c>
      <c r="J23" s="34" t="str">
        <f t="shared" si="4"/>
        <v/>
      </c>
      <c r="K23" s="45" t="str">
        <f t="shared" si="5"/>
        <v/>
      </c>
      <c r="L23" s="34" t="str">
        <f t="shared" si="6"/>
        <v/>
      </c>
      <c r="M23" s="34" t="str">
        <f t="shared" si="7"/>
        <v/>
      </c>
      <c r="N23" s="34"/>
      <c r="O23" s="51" t="str">
        <f t="shared" ref="O23:O34" si="13">IF(P23="備前西","1",IF(P23="備前東","2",IF(P23="備南東","3",IF(P23="備南西","4",IF(P23="備北","4",IF(P23="美作","5",""))))))</f>
        <v/>
      </c>
      <c r="P23" s="34" t="str">
        <f t="shared" si="8"/>
        <v/>
      </c>
      <c r="Q23" s="45" t="str">
        <f t="shared" si="9"/>
        <v/>
      </c>
      <c r="R23" s="34" t="str">
        <f t="shared" si="10"/>
        <v/>
      </c>
      <c r="S23" s="34" t="str">
        <f t="shared" si="11"/>
        <v/>
      </c>
      <c r="T23" s="34"/>
      <c r="U23" s="33" t="s">
        <v>58</v>
      </c>
    </row>
    <row r="24" spans="1:22" ht="14.25" thickBot="1">
      <c r="A24" s="3"/>
      <c r="B24" s="12" t="s">
        <v>68</v>
      </c>
      <c r="C24" s="13" t="s">
        <v>6</v>
      </c>
      <c r="D24" s="14" t="s">
        <v>7</v>
      </c>
      <c r="E24" s="12" t="s">
        <v>69</v>
      </c>
      <c r="F24" s="13" t="s">
        <v>6</v>
      </c>
      <c r="G24" s="14" t="s">
        <v>7</v>
      </c>
      <c r="H24" s="3"/>
      <c r="I24" s="51" t="str">
        <f t="shared" si="12"/>
        <v>1</v>
      </c>
      <c r="J24" s="34" t="str">
        <f t="shared" si="4"/>
        <v>備前西</v>
      </c>
      <c r="K24" s="45" t="str">
        <f t="shared" si="5"/>
        <v>…</v>
      </c>
      <c r="L24" s="34" t="str">
        <f t="shared" si="6"/>
        <v>岡山第六</v>
      </c>
      <c r="M24" s="34">
        <f t="shared" si="7"/>
        <v>2</v>
      </c>
      <c r="N24" s="34"/>
      <c r="O24" s="51" t="str">
        <f t="shared" si="13"/>
        <v/>
      </c>
      <c r="P24" s="34" t="str">
        <f t="shared" si="8"/>
        <v/>
      </c>
      <c r="Q24" s="45" t="str">
        <f t="shared" si="9"/>
        <v/>
      </c>
      <c r="R24" s="34" t="str">
        <f t="shared" si="10"/>
        <v/>
      </c>
      <c r="S24" s="34" t="str">
        <f t="shared" si="11"/>
        <v/>
      </c>
      <c r="T24" s="34"/>
      <c r="U24" s="33" t="s">
        <v>59</v>
      </c>
    </row>
    <row r="25" spans="1:22" ht="14.25" thickTop="1">
      <c r="A25" s="3"/>
      <c r="B25" s="25" t="s">
        <v>35</v>
      </c>
      <c r="C25" s="26"/>
      <c r="D25" s="17"/>
      <c r="E25" s="25" t="s">
        <v>35</v>
      </c>
      <c r="F25" s="26"/>
      <c r="G25" s="17"/>
      <c r="H25" s="3"/>
      <c r="I25" s="51" t="str">
        <f t="shared" si="12"/>
        <v>1</v>
      </c>
      <c r="J25" s="34" t="str">
        <f t="shared" si="4"/>
        <v>備前西</v>
      </c>
      <c r="K25" s="45" t="str">
        <f t="shared" si="5"/>
        <v>…</v>
      </c>
      <c r="L25" s="34" t="str">
        <f t="shared" si="6"/>
        <v>岡山第六</v>
      </c>
      <c r="M25" s="34">
        <f t="shared" si="7"/>
        <v>2</v>
      </c>
      <c r="N25" s="34"/>
      <c r="O25" s="51" t="str">
        <f t="shared" si="13"/>
        <v>1</v>
      </c>
      <c r="P25" s="34" t="str">
        <f t="shared" si="8"/>
        <v>備前西</v>
      </c>
      <c r="Q25" s="45" t="str">
        <f t="shared" si="9"/>
        <v>…</v>
      </c>
      <c r="R25" s="34" t="str">
        <f t="shared" si="10"/>
        <v>岡山第六</v>
      </c>
      <c r="S25" s="34">
        <f t="shared" si="11"/>
        <v>2</v>
      </c>
      <c r="T25" s="34"/>
      <c r="U25" s="33" t="s">
        <v>60</v>
      </c>
    </row>
    <row r="26" spans="1:22">
      <c r="A26" s="3"/>
      <c r="B26" s="15" t="s">
        <v>18</v>
      </c>
      <c r="C26" s="16"/>
      <c r="D26" s="27"/>
      <c r="E26" s="15" t="s">
        <v>18</v>
      </c>
      <c r="F26" s="16"/>
      <c r="G26" s="27"/>
      <c r="H26" s="3"/>
      <c r="I26" s="51" t="str">
        <f t="shared" si="12"/>
        <v/>
      </c>
      <c r="J26" s="34" t="str">
        <f t="shared" si="4"/>
        <v/>
      </c>
      <c r="K26" s="45" t="str">
        <f t="shared" si="5"/>
        <v/>
      </c>
      <c r="L26" s="34" t="str">
        <f t="shared" si="6"/>
        <v/>
      </c>
      <c r="M26" s="34" t="str">
        <f t="shared" si="7"/>
        <v/>
      </c>
      <c r="N26" s="34"/>
      <c r="O26" s="51" t="str">
        <f t="shared" si="13"/>
        <v>1</v>
      </c>
      <c r="P26" s="34" t="str">
        <f t="shared" si="8"/>
        <v>備前西</v>
      </c>
      <c r="Q26" s="45" t="str">
        <f t="shared" si="9"/>
        <v>…</v>
      </c>
      <c r="R26" s="34" t="str">
        <f t="shared" si="10"/>
        <v>岡山第六</v>
      </c>
      <c r="S26" s="34">
        <f t="shared" si="11"/>
        <v>1</v>
      </c>
      <c r="T26" s="34"/>
      <c r="U26" s="33" t="s">
        <v>61</v>
      </c>
    </row>
    <row r="27" spans="1:22">
      <c r="A27" s="3"/>
      <c r="B27" s="18" t="s">
        <v>19</v>
      </c>
      <c r="C27" s="19"/>
      <c r="D27" s="20"/>
      <c r="E27" s="18" t="s">
        <v>64</v>
      </c>
      <c r="F27" s="19"/>
      <c r="G27" s="20"/>
      <c r="H27" s="3"/>
      <c r="I27" s="51" t="str">
        <f t="shared" si="12"/>
        <v>1</v>
      </c>
      <c r="J27" s="34" t="str">
        <f t="shared" si="4"/>
        <v>備前西</v>
      </c>
      <c r="K27" s="45" t="str">
        <f t="shared" si="5"/>
        <v>…</v>
      </c>
      <c r="L27" s="34" t="str">
        <f t="shared" si="6"/>
        <v>岡山第六</v>
      </c>
      <c r="M27" s="34">
        <f t="shared" si="7"/>
        <v>1</v>
      </c>
      <c r="N27" s="34"/>
      <c r="O27" s="51" t="str">
        <f t="shared" si="13"/>
        <v>1</v>
      </c>
      <c r="P27" s="34" t="str">
        <f t="shared" si="8"/>
        <v>備前西</v>
      </c>
      <c r="Q27" s="45" t="str">
        <f t="shared" si="9"/>
        <v>…</v>
      </c>
      <c r="R27" s="34" t="str">
        <f t="shared" si="10"/>
        <v>岡山第六</v>
      </c>
      <c r="S27" s="34">
        <f t="shared" si="11"/>
        <v>2</v>
      </c>
      <c r="T27" s="34"/>
      <c r="U27" s="33" t="s">
        <v>25</v>
      </c>
    </row>
    <row r="28" spans="1:22">
      <c r="A28" s="3"/>
      <c r="B28" s="18" t="s">
        <v>20</v>
      </c>
      <c r="C28" s="19"/>
      <c r="D28" s="20"/>
      <c r="E28" s="18" t="s">
        <v>65</v>
      </c>
      <c r="F28" s="19"/>
      <c r="G28" s="20"/>
      <c r="H28" s="3"/>
      <c r="I28" s="51" t="str">
        <f t="shared" si="12"/>
        <v/>
      </c>
      <c r="J28" s="34" t="str">
        <f t="shared" si="4"/>
        <v/>
      </c>
      <c r="K28" s="45" t="str">
        <f t="shared" si="5"/>
        <v/>
      </c>
      <c r="L28" s="34" t="str">
        <f t="shared" si="6"/>
        <v/>
      </c>
      <c r="M28" s="34" t="str">
        <f t="shared" si="7"/>
        <v/>
      </c>
      <c r="N28" s="34"/>
      <c r="O28" s="51" t="str">
        <f t="shared" si="13"/>
        <v/>
      </c>
      <c r="P28" s="34" t="str">
        <f t="shared" si="8"/>
        <v/>
      </c>
      <c r="Q28" s="45" t="str">
        <f t="shared" si="9"/>
        <v/>
      </c>
      <c r="R28" s="34" t="str">
        <f t="shared" si="10"/>
        <v/>
      </c>
      <c r="S28" s="34" t="str">
        <f t="shared" si="11"/>
        <v/>
      </c>
      <c r="T28" s="34"/>
      <c r="U28" s="33" t="s">
        <v>62</v>
      </c>
    </row>
    <row r="29" spans="1:22" ht="14.25" thickBot="1">
      <c r="A29" s="3"/>
      <c r="B29" s="18" t="s">
        <v>21</v>
      </c>
      <c r="C29" s="19"/>
      <c r="D29" s="20"/>
      <c r="E29" s="18" t="s">
        <v>66</v>
      </c>
      <c r="F29" s="19"/>
      <c r="G29" s="20"/>
      <c r="H29" s="3"/>
      <c r="I29" s="52" t="str">
        <f t="shared" si="12"/>
        <v>1</v>
      </c>
      <c r="J29" s="46" t="str">
        <f t="shared" si="4"/>
        <v>備前西</v>
      </c>
      <c r="K29" s="47" t="str">
        <f t="shared" si="5"/>
        <v>…</v>
      </c>
      <c r="L29" s="46" t="str">
        <f t="shared" si="6"/>
        <v>岡山第六</v>
      </c>
      <c r="M29" s="46">
        <f t="shared" si="7"/>
        <v>1</v>
      </c>
      <c r="N29" s="46"/>
      <c r="O29" s="52" t="str">
        <f t="shared" si="13"/>
        <v>1</v>
      </c>
      <c r="P29" s="46" t="str">
        <f t="shared" si="8"/>
        <v>備前西</v>
      </c>
      <c r="Q29" s="47" t="str">
        <f t="shared" si="9"/>
        <v>…</v>
      </c>
      <c r="R29" s="46" t="str">
        <f t="shared" si="10"/>
        <v>岡山第六</v>
      </c>
      <c r="S29" s="46">
        <f t="shared" si="11"/>
        <v>1</v>
      </c>
      <c r="T29" s="46"/>
      <c r="U29" s="49"/>
      <c r="V29" s="33"/>
    </row>
    <row r="30" spans="1:22" ht="15" thickTop="1" thickBot="1">
      <c r="A30" s="3"/>
      <c r="B30" s="21" t="s">
        <v>22</v>
      </c>
      <c r="C30" s="22"/>
      <c r="D30" s="23"/>
      <c r="E30" s="21" t="s">
        <v>67</v>
      </c>
      <c r="F30" s="22"/>
      <c r="G30" s="23"/>
      <c r="H30" s="3"/>
      <c r="I30" s="51" t="str">
        <f t="shared" si="12"/>
        <v/>
      </c>
      <c r="J30" s="53" t="str">
        <f>IF(C26="","",$C$4)</f>
        <v/>
      </c>
      <c r="K30" s="60" t="str">
        <f>IF(C26="","",C26)</f>
        <v/>
      </c>
      <c r="L30" s="53" t="str">
        <f>IF(C26="","",$D$3)</f>
        <v/>
      </c>
      <c r="M30" s="53" t="str">
        <f>IF(C26="","",D26)</f>
        <v/>
      </c>
      <c r="N30" s="53" t="str">
        <f>IF(AND(LEN(C26)&gt;0,LEN(C$25)&gt;0),C$25,IF(AND(LEN(C26)&gt;0,LEN($C$25)=0),"",""))</f>
        <v/>
      </c>
      <c r="O30" s="55" t="str">
        <f t="shared" si="13"/>
        <v/>
      </c>
      <c r="P30" s="53" t="str">
        <f>IF(F26="","",$C$4)</f>
        <v/>
      </c>
      <c r="Q30" s="54" t="str">
        <f>IF(F26="","",F26)</f>
        <v/>
      </c>
      <c r="R30" s="53" t="str">
        <f>IF(F26="","",$D$3)</f>
        <v/>
      </c>
      <c r="S30" s="53" t="str">
        <f>IF(F26="","",G26)</f>
        <v/>
      </c>
      <c r="T30" s="53" t="str">
        <f>IF(AND(LEN(F26)&gt;0,LEN(F$25)&gt;0),F$25,IF(AND(LEN(F26)&gt;0,LEN($C$25)=0),"",""))</f>
        <v/>
      </c>
      <c r="U30" s="49"/>
      <c r="V30" s="33"/>
    </row>
    <row r="31" spans="1:22" ht="18" customHeight="1">
      <c r="A31" s="3"/>
      <c r="B31" s="28"/>
      <c r="C31" s="29"/>
      <c r="D31" s="28"/>
      <c r="E31" s="28"/>
      <c r="F31" s="29"/>
      <c r="G31" s="28"/>
      <c r="H31" s="3"/>
      <c r="I31" s="51" t="str">
        <f t="shared" si="12"/>
        <v/>
      </c>
      <c r="J31" s="49" t="str">
        <f>IF(C27="","",$C$4)</f>
        <v/>
      </c>
      <c r="K31" s="56" t="str">
        <f>IF(C27="","",C27)</f>
        <v/>
      </c>
      <c r="L31" s="49" t="str">
        <f>IF(C27="","",$D$3)</f>
        <v/>
      </c>
      <c r="M31" s="49" t="str">
        <f>IF(C27="","",D27)</f>
        <v/>
      </c>
      <c r="N31" s="49" t="str">
        <f t="shared" ref="N31:N34" si="14">IF(AND(LEN(C27)&gt;0,LEN(C$25)&gt;0),C$25,IF(AND(LEN(C27)&gt;0,LEN($C$25)=0),"",""))</f>
        <v/>
      </c>
      <c r="O31" s="57" t="str">
        <f t="shared" si="13"/>
        <v/>
      </c>
      <c r="P31" s="49" t="str">
        <f>IF(F27="","",$C$4)</f>
        <v/>
      </c>
      <c r="Q31" s="56" t="str">
        <f>IF(F27="","",F27)</f>
        <v/>
      </c>
      <c r="R31" s="49" t="str">
        <f>IF(F27="","",$D$3)</f>
        <v/>
      </c>
      <c r="S31" s="49" t="str">
        <f>IF(F27="","",G27)</f>
        <v/>
      </c>
      <c r="T31" s="49" t="str">
        <f t="shared" ref="T31:T34" si="15">IF(AND(LEN(F27)&gt;0,LEN(F$25)&gt;0),F$25,IF(AND(LEN(F27)&gt;0,LEN($C$25)=0),"",""))</f>
        <v/>
      </c>
      <c r="U31" s="49"/>
      <c r="V31" s="33"/>
    </row>
    <row r="32" spans="1:22" ht="14.25">
      <c r="A32" s="3"/>
      <c r="B32" s="28"/>
      <c r="C32" s="29"/>
      <c r="D32" s="71" t="s">
        <v>81</v>
      </c>
      <c r="E32" s="71"/>
      <c r="F32" s="58">
        <f>COUNTA(C18,F18)*J7+COUNTA(C26:C30,F26:F30)*J8</f>
        <v>12800</v>
      </c>
      <c r="H32" s="3"/>
      <c r="I32" s="51" t="str">
        <f t="shared" si="12"/>
        <v/>
      </c>
      <c r="J32" s="49" t="str">
        <f>IF(C28="","",$C$4)</f>
        <v/>
      </c>
      <c r="K32" s="56" t="str">
        <f>IF(C28="","",C28)</f>
        <v/>
      </c>
      <c r="L32" s="49" t="str">
        <f>IF(C28="","",$D$3)</f>
        <v/>
      </c>
      <c r="M32" s="49" t="str">
        <f>IF(C28="","",D28)</f>
        <v/>
      </c>
      <c r="N32" s="49" t="str">
        <f t="shared" si="14"/>
        <v/>
      </c>
      <c r="O32" s="57" t="str">
        <f t="shared" si="13"/>
        <v/>
      </c>
      <c r="P32" s="49" t="str">
        <f>IF(F28="","",$C$4)</f>
        <v/>
      </c>
      <c r="Q32" s="56" t="str">
        <f>IF(F28="","",F28)</f>
        <v/>
      </c>
      <c r="R32" s="49" t="str">
        <f>IF(F28="","",$D$3)</f>
        <v/>
      </c>
      <c r="S32" s="49" t="str">
        <f>IF(F28="","",G28)</f>
        <v/>
      </c>
      <c r="T32" s="49" t="str">
        <f t="shared" si="15"/>
        <v/>
      </c>
      <c r="U32" s="49"/>
      <c r="V32" s="33"/>
    </row>
    <row r="33" spans="1:22">
      <c r="A33" s="3"/>
      <c r="B33" s="3"/>
      <c r="C33" s="3"/>
      <c r="D33" s="3"/>
      <c r="E33" s="3"/>
      <c r="F33" s="3"/>
      <c r="G33" s="3"/>
      <c r="H33" s="3"/>
      <c r="I33" s="51" t="str">
        <f t="shared" si="12"/>
        <v/>
      </c>
      <c r="J33" s="49" t="str">
        <f t="shared" ref="J33:J34" si="16">IF(C29="","",$C$4)</f>
        <v/>
      </c>
      <c r="K33" s="56" t="str">
        <f t="shared" ref="K33:K34" si="17">IF(C29="","",C29)</f>
        <v/>
      </c>
      <c r="L33" s="49" t="str">
        <f t="shared" ref="L33:L34" si="18">IF(C29="","",$D$3)</f>
        <v/>
      </c>
      <c r="M33" s="49" t="str">
        <f t="shared" ref="M33:M34" si="19">IF(C29="","",D29)</f>
        <v/>
      </c>
      <c r="N33" s="49" t="str">
        <f t="shared" si="14"/>
        <v/>
      </c>
      <c r="O33" s="57" t="str">
        <f t="shared" si="13"/>
        <v/>
      </c>
      <c r="P33" s="49" t="str">
        <f t="shared" ref="P33:P34" si="20">IF(F29="","",$C$4)</f>
        <v/>
      </c>
      <c r="Q33" s="56" t="str">
        <f t="shared" ref="Q33:Q34" si="21">IF(F29="","",F29)</f>
        <v/>
      </c>
      <c r="R33" s="49" t="str">
        <f t="shared" ref="R33:R34" si="22">IF(F29="","",$D$3)</f>
        <v/>
      </c>
      <c r="S33" s="49" t="str">
        <f t="shared" ref="S33:S34" si="23">IF(F29="","",G29)</f>
        <v/>
      </c>
      <c r="T33" s="49" t="str">
        <f t="shared" si="15"/>
        <v/>
      </c>
      <c r="U33" s="49"/>
      <c r="V33" s="33"/>
    </row>
    <row r="34" spans="1:22">
      <c r="A34" s="63" t="s">
        <v>24</v>
      </c>
      <c r="B34" s="63"/>
      <c r="C34" s="63"/>
      <c r="D34" s="63"/>
      <c r="E34" s="63"/>
      <c r="F34" s="63"/>
      <c r="G34" s="63"/>
      <c r="H34" s="63"/>
      <c r="I34" s="51" t="str">
        <f t="shared" si="12"/>
        <v/>
      </c>
      <c r="J34" s="49" t="str">
        <f t="shared" si="16"/>
        <v/>
      </c>
      <c r="K34" s="56" t="str">
        <f t="shared" si="17"/>
        <v/>
      </c>
      <c r="L34" s="49" t="str">
        <f t="shared" si="18"/>
        <v/>
      </c>
      <c r="M34" s="49" t="str">
        <f t="shared" si="19"/>
        <v/>
      </c>
      <c r="N34" s="49" t="str">
        <f t="shared" si="14"/>
        <v/>
      </c>
      <c r="O34" s="57" t="str">
        <f t="shared" si="13"/>
        <v/>
      </c>
      <c r="P34" s="49" t="str">
        <f t="shared" si="20"/>
        <v/>
      </c>
      <c r="Q34" s="56" t="str">
        <f t="shared" si="21"/>
        <v/>
      </c>
      <c r="R34" s="49" t="str">
        <f t="shared" si="22"/>
        <v/>
      </c>
      <c r="S34" s="49" t="str">
        <f t="shared" si="23"/>
        <v/>
      </c>
      <c r="T34" s="49" t="str">
        <f t="shared" si="15"/>
        <v/>
      </c>
      <c r="U34" s="49"/>
      <c r="V34" s="33"/>
    </row>
    <row r="35" spans="1:22">
      <c r="A35" s="63"/>
      <c r="B35" s="63"/>
      <c r="C35" s="63"/>
      <c r="D35" s="63"/>
      <c r="E35" s="63"/>
      <c r="F35" s="63"/>
      <c r="G35" s="63"/>
      <c r="H35" s="63"/>
      <c r="I35" s="51" t="s">
        <v>78</v>
      </c>
      <c r="J35" s="33" t="s">
        <v>2</v>
      </c>
      <c r="K35" s="33" t="s">
        <v>0</v>
      </c>
      <c r="L35" s="33" t="s">
        <v>74</v>
      </c>
      <c r="M35" s="33" t="s">
        <v>80</v>
      </c>
      <c r="N35" s="33" t="s">
        <v>75</v>
      </c>
      <c r="O35" s="33" t="s">
        <v>76</v>
      </c>
      <c r="P35" s="33"/>
      <c r="Q35" s="33"/>
      <c r="R35" s="33"/>
      <c r="S35" s="33"/>
      <c r="T35" s="33"/>
      <c r="U35" s="33"/>
    </row>
    <row r="36" spans="1:22">
      <c r="A36" s="3"/>
      <c r="B36" s="3"/>
      <c r="C36" s="3"/>
      <c r="D36" s="3"/>
      <c r="E36" s="3"/>
      <c r="F36" s="66" t="s">
        <v>102</v>
      </c>
      <c r="G36" s="66"/>
      <c r="H36" s="66"/>
      <c r="I36" s="51" t="str">
        <f t="shared" ref="I36" si="24">IF(J36="備前西","1",IF(J36="備前東","2",IF(J36="備南東","3",IF(J36="備南西","4",IF(J36="備北","4",IF(J36="美作","5",""))))))</f>
        <v>1</v>
      </c>
      <c r="J36" s="50" t="str">
        <f>C4</f>
        <v>備前西</v>
      </c>
      <c r="K36" s="50" t="str">
        <f>D3</f>
        <v>岡山第六</v>
      </c>
      <c r="L36" s="50">
        <f>IF((COUNTIF(L13:L20,"③")+COUNTIF(L13:L20,"②")+COUNTIF(L13:L20,"①")+COUNT(L13:L20))=0,"",COUNTIF(L13:L20,"③")+COUNTIF(L13:L20,"②")+COUNTIF(L13:L20,"①")+COUNT(L13:L20))</f>
        <v>8</v>
      </c>
      <c r="M36" s="50">
        <f>IF(COUNT(M22:M34)=0,"",COUNT(M22:M34))</f>
        <v>5</v>
      </c>
      <c r="N36" s="50">
        <f>IF((COUNTIF(O13:O20,"③")+COUNTIF(O13:O20,"②")+COUNTIF(O13:O20,"①")+COUNT(O13:O20))=0,"",COUNTIF(O13:O20,"③")+COUNTIF(O13:O20,"②")+COUNTIF(O13:O20,"①")+COUNT(O13:O20))</f>
        <v>8</v>
      </c>
      <c r="O36" s="50">
        <f>IF(COUNT(S22:S35)=0,"",COUNT(S22:S35))</f>
        <v>5</v>
      </c>
      <c r="P36" s="33"/>
      <c r="Q36" s="33"/>
      <c r="R36" s="33"/>
      <c r="S36" s="33"/>
      <c r="T36" s="33"/>
      <c r="U36" s="33"/>
    </row>
    <row r="37" spans="1:22">
      <c r="A37" s="64">
        <f ca="1">TODAY()</f>
        <v>43734</v>
      </c>
      <c r="B37" s="64"/>
      <c r="C37" s="3"/>
      <c r="D37" s="3"/>
      <c r="E37" s="3"/>
      <c r="F37" s="3"/>
      <c r="G37" s="3"/>
      <c r="H37" s="3"/>
      <c r="I37" s="33"/>
      <c r="J37" s="33"/>
      <c r="K37" s="48"/>
      <c r="L37" s="33"/>
      <c r="M37" s="33"/>
      <c r="N37" s="33"/>
      <c r="O37" s="33"/>
      <c r="P37" s="48"/>
      <c r="Q37" s="33"/>
      <c r="R37" s="33"/>
      <c r="S37" s="33"/>
      <c r="T37" s="33"/>
      <c r="U37" s="33"/>
    </row>
    <row r="38" spans="1:22">
      <c r="A38" s="65" t="str">
        <f>$C$3&amp;$D$3&amp;$E$3&amp;F3&amp;"　　校長"</f>
        <v>岡山市立岡山第六中学校　　校長</v>
      </c>
      <c r="B38" s="65"/>
      <c r="C38" s="65"/>
      <c r="D38" s="65"/>
      <c r="E38" s="65"/>
      <c r="F38" s="66" t="s">
        <v>94</v>
      </c>
      <c r="G38" s="66"/>
      <c r="H38" s="61" t="s">
        <v>23</v>
      </c>
      <c r="I38" s="33"/>
    </row>
    <row r="39" spans="1:22">
      <c r="A39" s="3"/>
      <c r="B39" s="3"/>
      <c r="C39" s="3"/>
      <c r="D39" s="3"/>
      <c r="E39" s="3"/>
      <c r="F39" s="3"/>
      <c r="G39" s="3"/>
      <c r="H39" s="3"/>
    </row>
  </sheetData>
  <mergeCells count="18">
    <mergeCell ref="A1:H1"/>
    <mergeCell ref="I1:Q6"/>
    <mergeCell ref="D3:E3"/>
    <mergeCell ref="C5:G5"/>
    <mergeCell ref="C6:G6"/>
    <mergeCell ref="K10:L10"/>
    <mergeCell ref="N10:O10"/>
    <mergeCell ref="L11:L12"/>
    <mergeCell ref="O11:O12"/>
    <mergeCell ref="B23:G23"/>
    <mergeCell ref="A34:H35"/>
    <mergeCell ref="A37:B37"/>
    <mergeCell ref="A38:E38"/>
    <mergeCell ref="F38:G38"/>
    <mergeCell ref="E2:F2"/>
    <mergeCell ref="F36:H36"/>
    <mergeCell ref="D32:E32"/>
    <mergeCell ref="B8:G8"/>
  </mergeCells>
  <phoneticPr fontId="1"/>
  <conditionalFormatting sqref="K35:T35 K22:N34 P22:T28 P29:U34">
    <cfRule type="iconSet" priority="1">
      <iconSet iconSet="3Arrows">
        <cfvo type="percent" val="0"/>
        <cfvo type="percent" val="33"/>
        <cfvo type="percent" val="67"/>
      </iconSet>
    </cfRule>
  </conditionalFormatting>
  <dataValidations count="7">
    <dataValidation type="list" allowBlank="1" showInputMessage="1" showErrorMessage="1" sqref="D12 G12">
      <formula1>"内部,外部"</formula1>
    </dataValidation>
    <dataValidation type="list" allowBlank="1" showInputMessage="1" sqref="C3">
      <formula1>$U$1:$U$28</formula1>
    </dataValidation>
    <dataValidation type="list" allowBlank="1" showInputMessage="1" showErrorMessage="1" sqref="C9 F9">
      <formula1>"1,2,3,4,5,6,7,8,9,10,11,12,13,14"</formula1>
    </dataValidation>
    <dataValidation type="list" allowBlank="1" showInputMessage="1" showErrorMessage="1" sqref="G26:G30 D26:D30">
      <formula1>"3,2,1"</formula1>
    </dataValidation>
    <dataValidation type="list" allowBlank="1" showInputMessage="1" sqref="D13:D20 G13:G20">
      <formula1>"3,③,2,②,1,①"</formula1>
    </dataValidation>
    <dataValidation type="list" allowBlank="1" showInputMessage="1" showErrorMessage="1" sqref="F3">
      <formula1>"中学校,聾学校,中等教育学校"</formula1>
    </dataValidation>
    <dataValidation type="list" allowBlank="1" showInputMessage="1" showErrorMessage="1" sqref="C4">
      <formula1>"備前西,備前東,備南東,備南西,備北,美作"</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tabSelected="1" view="pageBreakPreview" zoomScaleNormal="100" zoomScaleSheetLayoutView="100" workbookViewId="0">
      <selection activeCell="J9" sqref="J9"/>
    </sheetView>
  </sheetViews>
  <sheetFormatPr defaultColWidth="8.75" defaultRowHeight="13.5"/>
  <cols>
    <col min="1" max="1" width="11.375" style="1" customWidth="1"/>
    <col min="2" max="2" width="8.25" style="1" customWidth="1"/>
    <col min="3" max="3" width="12.125" style="1" customWidth="1"/>
    <col min="4" max="4" width="6.25" style="1" customWidth="1"/>
    <col min="5" max="5" width="8.25" style="1" customWidth="1"/>
    <col min="6" max="6" width="12.125" style="1" customWidth="1"/>
    <col min="7" max="7" width="6.25" style="1" customWidth="1"/>
    <col min="8" max="8" width="11.375" style="1" customWidth="1"/>
    <col min="9" max="9" width="8.75" style="2"/>
    <col min="10" max="15" width="11.5" style="2" customWidth="1"/>
    <col min="16" max="16" width="13.25" style="2" customWidth="1"/>
    <col min="17" max="17" width="10.75" style="2" customWidth="1"/>
    <col min="18" max="21" width="8.75" style="2"/>
    <col min="22" max="16384" width="8.75" style="1"/>
  </cols>
  <sheetData>
    <row r="1" spans="1:21" ht="35.450000000000003" customHeight="1">
      <c r="A1" s="72" t="s">
        <v>84</v>
      </c>
      <c r="B1" s="72"/>
      <c r="C1" s="72"/>
      <c r="D1" s="72"/>
      <c r="E1" s="72"/>
      <c r="F1" s="72"/>
      <c r="G1" s="72"/>
      <c r="H1" s="72"/>
      <c r="I1" s="73" t="s">
        <v>63</v>
      </c>
      <c r="J1" s="73"/>
      <c r="K1" s="73"/>
      <c r="L1" s="73"/>
      <c r="M1" s="73"/>
      <c r="N1" s="73"/>
      <c r="O1" s="73"/>
      <c r="P1" s="73"/>
      <c r="Q1" s="73"/>
      <c r="U1" s="2" t="s">
        <v>36</v>
      </c>
    </row>
    <row r="2" spans="1:21" ht="14.25" thickBot="1">
      <c r="A2" s="3"/>
      <c r="B2" s="3"/>
      <c r="C2" s="3"/>
      <c r="D2" s="3"/>
      <c r="E2" s="3"/>
      <c r="F2" s="3"/>
      <c r="G2" s="3"/>
      <c r="H2" s="3"/>
      <c r="I2" s="73"/>
      <c r="J2" s="73"/>
      <c r="K2" s="73"/>
      <c r="L2" s="73"/>
      <c r="M2" s="73"/>
      <c r="N2" s="73"/>
      <c r="O2" s="73"/>
      <c r="P2" s="73"/>
      <c r="Q2" s="73"/>
      <c r="U2" s="2" t="s">
        <v>37</v>
      </c>
    </row>
    <row r="3" spans="1:21">
      <c r="A3" s="3"/>
      <c r="B3" s="30" t="s">
        <v>0</v>
      </c>
      <c r="C3" s="4"/>
      <c r="D3" s="74"/>
      <c r="E3" s="74"/>
      <c r="F3" s="5" t="s">
        <v>82</v>
      </c>
      <c r="G3" s="6"/>
      <c r="H3" s="3"/>
      <c r="I3" s="73"/>
      <c r="J3" s="73"/>
      <c r="K3" s="73"/>
      <c r="L3" s="73"/>
      <c r="M3" s="73"/>
      <c r="N3" s="73"/>
      <c r="O3" s="73"/>
      <c r="P3" s="73"/>
      <c r="Q3" s="73"/>
      <c r="U3" s="2" t="s">
        <v>38</v>
      </c>
    </row>
    <row r="4" spans="1:21">
      <c r="A4" s="3"/>
      <c r="B4" s="31" t="s">
        <v>1</v>
      </c>
      <c r="C4" s="7"/>
      <c r="D4" s="8" t="s">
        <v>2</v>
      </c>
      <c r="E4" s="8"/>
      <c r="F4" s="8"/>
      <c r="G4" s="9"/>
      <c r="H4" s="3"/>
      <c r="I4" s="73"/>
      <c r="J4" s="73"/>
      <c r="K4" s="73"/>
      <c r="L4" s="73"/>
      <c r="M4" s="73"/>
      <c r="N4" s="73"/>
      <c r="O4" s="73"/>
      <c r="P4" s="73"/>
      <c r="Q4" s="73"/>
      <c r="U4" s="2" t="s">
        <v>39</v>
      </c>
    </row>
    <row r="5" spans="1:21">
      <c r="A5" s="3"/>
      <c r="B5" s="31" t="s">
        <v>3</v>
      </c>
      <c r="C5" s="75"/>
      <c r="D5" s="76"/>
      <c r="E5" s="76"/>
      <c r="F5" s="76"/>
      <c r="G5" s="77"/>
      <c r="H5" s="3"/>
      <c r="I5" s="73"/>
      <c r="J5" s="73"/>
      <c r="K5" s="73"/>
      <c r="L5" s="73"/>
      <c r="M5" s="73"/>
      <c r="N5" s="73"/>
      <c r="O5" s="73"/>
      <c r="P5" s="73"/>
      <c r="Q5" s="73"/>
      <c r="U5" s="2" t="s">
        <v>40</v>
      </c>
    </row>
    <row r="6" spans="1:21" ht="14.25" thickBot="1">
      <c r="A6" s="3"/>
      <c r="B6" s="32" t="s">
        <v>4</v>
      </c>
      <c r="C6" s="78" t="s">
        <v>83</v>
      </c>
      <c r="D6" s="79"/>
      <c r="E6" s="79"/>
      <c r="F6" s="79"/>
      <c r="G6" s="80"/>
      <c r="H6" s="3"/>
      <c r="I6" s="73"/>
      <c r="J6" s="73"/>
      <c r="K6" s="73"/>
      <c r="L6" s="73"/>
      <c r="M6" s="73"/>
      <c r="N6" s="73"/>
      <c r="O6" s="73"/>
      <c r="P6" s="73"/>
      <c r="Q6" s="73"/>
      <c r="U6" s="2" t="s">
        <v>41</v>
      </c>
    </row>
    <row r="7" spans="1:21">
      <c r="A7" s="3"/>
      <c r="B7" s="3"/>
      <c r="C7" s="3"/>
      <c r="D7" s="3"/>
      <c r="E7" s="3"/>
      <c r="F7" s="3"/>
      <c r="G7" s="3"/>
      <c r="H7" s="3"/>
      <c r="I7" s="2" t="s">
        <v>72</v>
      </c>
      <c r="J7" s="2">
        <v>4000</v>
      </c>
      <c r="U7" s="2" t="s">
        <v>42</v>
      </c>
    </row>
    <row r="8" spans="1:21">
      <c r="A8" s="3"/>
      <c r="B8" s="66" t="s">
        <v>70</v>
      </c>
      <c r="C8" s="66"/>
      <c r="D8" s="66"/>
      <c r="E8" s="66"/>
      <c r="F8" s="66"/>
      <c r="G8" s="66"/>
      <c r="H8" s="3"/>
      <c r="I8" s="2" t="s">
        <v>73</v>
      </c>
      <c r="J8" s="2">
        <v>500</v>
      </c>
      <c r="U8" s="2" t="s">
        <v>43</v>
      </c>
    </row>
    <row r="9" spans="1:21" ht="14.25" thickBot="1">
      <c r="A9" s="3"/>
      <c r="B9" s="10" t="s">
        <v>26</v>
      </c>
      <c r="C9" s="10"/>
      <c r="D9" s="11" t="s">
        <v>5</v>
      </c>
      <c r="E9" s="10" t="s">
        <v>26</v>
      </c>
      <c r="F9" s="10"/>
      <c r="G9" s="11" t="s">
        <v>5</v>
      </c>
      <c r="H9" s="3"/>
      <c r="I9" s="33"/>
      <c r="J9" s="34" t="s">
        <v>33</v>
      </c>
      <c r="K9" s="34" t="str">
        <f>IF(C9="","",C9)</f>
        <v/>
      </c>
      <c r="L9" s="34"/>
      <c r="M9" s="34"/>
      <c r="N9" s="34" t="str">
        <f>IF(F9="","",F9)</f>
        <v/>
      </c>
      <c r="O9" s="34"/>
      <c r="P9" s="34"/>
      <c r="Q9" s="34"/>
      <c r="R9" s="34"/>
      <c r="S9" s="34"/>
      <c r="T9" s="34"/>
      <c r="U9" s="33" t="s">
        <v>44</v>
      </c>
    </row>
    <row r="10" spans="1:21" ht="14.25" thickBot="1">
      <c r="A10" s="3"/>
      <c r="B10" s="12" t="s">
        <v>68</v>
      </c>
      <c r="C10" s="13" t="s">
        <v>6</v>
      </c>
      <c r="D10" s="14" t="s">
        <v>7</v>
      </c>
      <c r="E10" s="12" t="s">
        <v>69</v>
      </c>
      <c r="F10" s="13" t="s">
        <v>6</v>
      </c>
      <c r="G10" s="14" t="s">
        <v>7</v>
      </c>
      <c r="H10" s="3"/>
      <c r="I10" s="33"/>
      <c r="J10" s="35">
        <f>$C$4</f>
        <v>0</v>
      </c>
      <c r="K10" s="68">
        <f>$D$3</f>
        <v>0</v>
      </c>
      <c r="L10" s="69"/>
      <c r="M10" s="35">
        <f>$C$4</f>
        <v>0</v>
      </c>
      <c r="N10" s="68">
        <f>$D$3</f>
        <v>0</v>
      </c>
      <c r="O10" s="69"/>
      <c r="P10" s="34"/>
      <c r="Q10" s="34"/>
      <c r="R10" s="34"/>
      <c r="S10" s="34"/>
      <c r="T10" s="34"/>
      <c r="U10" s="33" t="s">
        <v>45</v>
      </c>
    </row>
    <row r="11" spans="1:21" ht="14.25" thickTop="1">
      <c r="A11" s="3"/>
      <c r="B11" s="15" t="s">
        <v>8</v>
      </c>
      <c r="C11" s="16"/>
      <c r="D11" s="17"/>
      <c r="E11" s="15" t="s">
        <v>8</v>
      </c>
      <c r="F11" s="16"/>
      <c r="G11" s="17"/>
      <c r="H11" s="3"/>
      <c r="I11" s="33"/>
      <c r="J11" s="36" t="s">
        <v>30</v>
      </c>
      <c r="K11" s="37">
        <f>C11</f>
        <v>0</v>
      </c>
      <c r="L11" s="70" t="s">
        <v>32</v>
      </c>
      <c r="M11" s="36" t="s">
        <v>27</v>
      </c>
      <c r="N11" s="37">
        <f>F11</f>
        <v>0</v>
      </c>
      <c r="O11" s="70" t="s">
        <v>28</v>
      </c>
      <c r="P11" s="34"/>
      <c r="Q11" s="34"/>
      <c r="R11" s="34"/>
      <c r="S11" s="34"/>
      <c r="T11" s="34"/>
      <c r="U11" s="33" t="s">
        <v>46</v>
      </c>
    </row>
    <row r="12" spans="1:21">
      <c r="A12" s="3"/>
      <c r="B12" s="18" t="s">
        <v>9</v>
      </c>
      <c r="C12" s="19"/>
      <c r="D12" s="20"/>
      <c r="E12" s="18" t="s">
        <v>9</v>
      </c>
      <c r="F12" s="19"/>
      <c r="G12" s="20"/>
      <c r="H12" s="3"/>
      <c r="I12" s="33"/>
      <c r="J12" s="38" t="s">
        <v>31</v>
      </c>
      <c r="K12" s="39" t="str">
        <f>IF(C12="","",C12&amp;"("&amp;D12&amp;")")</f>
        <v/>
      </c>
      <c r="L12" s="70"/>
      <c r="M12" s="38" t="s">
        <v>29</v>
      </c>
      <c r="N12" s="39" t="str">
        <f>IF(F12="","",F12&amp;"("&amp;G12&amp;")")</f>
        <v/>
      </c>
      <c r="O12" s="70"/>
      <c r="P12" s="34"/>
      <c r="Q12" s="34"/>
      <c r="R12" s="34"/>
      <c r="S12" s="34"/>
      <c r="T12" s="34"/>
      <c r="U12" s="33" t="s">
        <v>47</v>
      </c>
    </row>
    <row r="13" spans="1:21">
      <c r="A13" s="3"/>
      <c r="B13" s="18" t="s">
        <v>10</v>
      </c>
      <c r="C13" s="19"/>
      <c r="D13" s="20"/>
      <c r="E13" s="18" t="s">
        <v>10</v>
      </c>
      <c r="F13" s="19"/>
      <c r="G13" s="20"/>
      <c r="H13" s="3"/>
      <c r="I13" s="33"/>
      <c r="J13" s="40">
        <v>1</v>
      </c>
      <c r="K13" s="37" t="str">
        <f t="shared" ref="K13:K18" si="0">IF(C13="","",C13)</f>
        <v/>
      </c>
      <c r="L13" s="59" t="str">
        <f t="shared" ref="L13:L18" si="1">IF(C13="","",D13)</f>
        <v/>
      </c>
      <c r="M13" s="40">
        <v>1</v>
      </c>
      <c r="N13" s="37" t="str">
        <f t="shared" ref="N13:N18" si="2">IF(F13="","",F13)</f>
        <v/>
      </c>
      <c r="O13" s="59" t="str">
        <f t="shared" ref="O13:O18" si="3">IF(F13="","",G13)</f>
        <v/>
      </c>
      <c r="P13" s="34"/>
      <c r="Q13" s="34"/>
      <c r="R13" s="34"/>
      <c r="S13" s="34"/>
      <c r="T13" s="34"/>
      <c r="U13" s="33" t="s">
        <v>48</v>
      </c>
    </row>
    <row r="14" spans="1:21">
      <c r="A14" s="3"/>
      <c r="B14" s="18" t="s">
        <v>11</v>
      </c>
      <c r="C14" s="19"/>
      <c r="D14" s="20"/>
      <c r="E14" s="18" t="s">
        <v>11</v>
      </c>
      <c r="F14" s="19"/>
      <c r="G14" s="20"/>
      <c r="H14" s="3"/>
      <c r="I14" s="33"/>
      <c r="J14" s="40">
        <v>2</v>
      </c>
      <c r="K14" s="37" t="str">
        <f t="shared" si="0"/>
        <v/>
      </c>
      <c r="L14" s="59" t="str">
        <f t="shared" si="1"/>
        <v/>
      </c>
      <c r="M14" s="40">
        <v>2</v>
      </c>
      <c r="N14" s="37" t="str">
        <f t="shared" si="2"/>
        <v/>
      </c>
      <c r="O14" s="59" t="str">
        <f t="shared" si="3"/>
        <v/>
      </c>
      <c r="P14" s="34"/>
      <c r="Q14" s="34"/>
      <c r="R14" s="34"/>
      <c r="S14" s="34"/>
      <c r="T14" s="34"/>
      <c r="U14" s="33" t="s">
        <v>49</v>
      </c>
    </row>
    <row r="15" spans="1:21">
      <c r="A15" s="3"/>
      <c r="B15" s="18" t="s">
        <v>12</v>
      </c>
      <c r="C15" s="19"/>
      <c r="D15" s="20"/>
      <c r="E15" s="18" t="s">
        <v>12</v>
      </c>
      <c r="F15" s="19"/>
      <c r="G15" s="20"/>
      <c r="H15" s="3"/>
      <c r="I15" s="33"/>
      <c r="J15" s="40">
        <v>3</v>
      </c>
      <c r="K15" s="37" t="str">
        <f t="shared" si="0"/>
        <v/>
      </c>
      <c r="L15" s="59" t="str">
        <f t="shared" si="1"/>
        <v/>
      </c>
      <c r="M15" s="40">
        <v>3</v>
      </c>
      <c r="N15" s="37" t="str">
        <f t="shared" si="2"/>
        <v/>
      </c>
      <c r="O15" s="59" t="str">
        <f t="shared" si="3"/>
        <v/>
      </c>
      <c r="P15" s="34"/>
      <c r="Q15" s="34"/>
      <c r="R15" s="34"/>
      <c r="S15" s="34"/>
      <c r="T15" s="34"/>
      <c r="U15" s="33" t="s">
        <v>50</v>
      </c>
    </row>
    <row r="16" spans="1:21">
      <c r="A16" s="3"/>
      <c r="B16" s="18" t="s">
        <v>13</v>
      </c>
      <c r="C16" s="19"/>
      <c r="D16" s="20"/>
      <c r="E16" s="18" t="s">
        <v>13</v>
      </c>
      <c r="F16" s="19"/>
      <c r="G16" s="20"/>
      <c r="H16" s="3"/>
      <c r="I16" s="33"/>
      <c r="J16" s="40">
        <v>4</v>
      </c>
      <c r="K16" s="37" t="str">
        <f t="shared" si="0"/>
        <v/>
      </c>
      <c r="L16" s="59" t="str">
        <f t="shared" si="1"/>
        <v/>
      </c>
      <c r="M16" s="40">
        <v>4</v>
      </c>
      <c r="N16" s="37" t="str">
        <f t="shared" si="2"/>
        <v/>
      </c>
      <c r="O16" s="59" t="str">
        <f t="shared" si="3"/>
        <v/>
      </c>
      <c r="P16" s="34"/>
      <c r="Q16" s="34"/>
      <c r="R16" s="34"/>
      <c r="S16" s="34"/>
      <c r="T16" s="34"/>
      <c r="U16" s="33" t="s">
        <v>51</v>
      </c>
    </row>
    <row r="17" spans="1:22">
      <c r="A17" s="3"/>
      <c r="B17" s="18" t="s">
        <v>14</v>
      </c>
      <c r="C17" s="19"/>
      <c r="D17" s="20"/>
      <c r="E17" s="18" t="s">
        <v>14</v>
      </c>
      <c r="F17" s="19"/>
      <c r="G17" s="20"/>
      <c r="H17" s="3"/>
      <c r="I17" s="33"/>
      <c r="J17" s="40">
        <v>5</v>
      </c>
      <c r="K17" s="37" t="str">
        <f t="shared" si="0"/>
        <v/>
      </c>
      <c r="L17" s="59" t="str">
        <f t="shared" si="1"/>
        <v/>
      </c>
      <c r="M17" s="40">
        <v>5</v>
      </c>
      <c r="N17" s="37" t="str">
        <f t="shared" si="2"/>
        <v/>
      </c>
      <c r="O17" s="59" t="str">
        <f t="shared" si="3"/>
        <v/>
      </c>
      <c r="P17" s="34"/>
      <c r="Q17" s="34"/>
      <c r="R17" s="34"/>
      <c r="S17" s="34"/>
      <c r="T17" s="34"/>
      <c r="U17" s="33" t="s">
        <v>52</v>
      </c>
    </row>
    <row r="18" spans="1:22">
      <c r="A18" s="3"/>
      <c r="B18" s="18" t="s">
        <v>15</v>
      </c>
      <c r="C18" s="19"/>
      <c r="D18" s="20"/>
      <c r="E18" s="18" t="s">
        <v>15</v>
      </c>
      <c r="F18" s="19"/>
      <c r="G18" s="20"/>
      <c r="H18" s="3"/>
      <c r="I18" s="33"/>
      <c r="J18" s="40">
        <v>6</v>
      </c>
      <c r="K18" s="37" t="str">
        <f t="shared" si="0"/>
        <v/>
      </c>
      <c r="L18" s="59" t="str">
        <f t="shared" si="1"/>
        <v/>
      </c>
      <c r="M18" s="40">
        <v>6</v>
      </c>
      <c r="N18" s="37" t="str">
        <f t="shared" si="2"/>
        <v/>
      </c>
      <c r="O18" s="59" t="str">
        <f t="shared" si="3"/>
        <v/>
      </c>
      <c r="P18" s="34"/>
      <c r="Q18" s="34"/>
      <c r="R18" s="34"/>
      <c r="S18" s="34"/>
      <c r="T18" s="34"/>
      <c r="U18" s="33" t="s">
        <v>53</v>
      </c>
    </row>
    <row r="19" spans="1:22">
      <c r="A19" s="3"/>
      <c r="B19" s="18" t="s">
        <v>16</v>
      </c>
      <c r="C19" s="19"/>
      <c r="D19" s="20"/>
      <c r="E19" s="18" t="s">
        <v>16</v>
      </c>
      <c r="F19" s="19"/>
      <c r="G19" s="20"/>
      <c r="H19" s="3"/>
      <c r="I19" s="33"/>
      <c r="J19" s="40">
        <v>7</v>
      </c>
      <c r="K19" s="37" t="str">
        <f>IF(C19="","",C19)</f>
        <v/>
      </c>
      <c r="L19" s="41" t="str">
        <f>IF(C19="","",D19)</f>
        <v/>
      </c>
      <c r="M19" s="40">
        <v>7</v>
      </c>
      <c r="N19" s="37" t="str">
        <f t="shared" ref="N19:N20" si="4">IF(F19="","",F19)</f>
        <v/>
      </c>
      <c r="O19" s="41" t="str">
        <f t="shared" ref="O19:O20" si="5">IF(F19="","",G19)</f>
        <v/>
      </c>
      <c r="P19" s="34"/>
      <c r="Q19" s="34"/>
      <c r="R19" s="34"/>
      <c r="S19" s="34"/>
      <c r="T19" s="34"/>
      <c r="U19" s="33" t="s">
        <v>54</v>
      </c>
    </row>
    <row r="20" spans="1:22" ht="14.25" thickBot="1">
      <c r="A20" s="3"/>
      <c r="B20" s="21" t="s">
        <v>17</v>
      </c>
      <c r="C20" s="22"/>
      <c r="D20" s="23"/>
      <c r="E20" s="21" t="s">
        <v>17</v>
      </c>
      <c r="F20" s="22"/>
      <c r="G20" s="23"/>
      <c r="H20" s="3"/>
      <c r="I20" s="33"/>
      <c r="J20" s="42">
        <v>8</v>
      </c>
      <c r="K20" s="43" t="str">
        <f>IF(C20="","",C20)</f>
        <v/>
      </c>
      <c r="L20" s="44" t="str">
        <f>IF(C20="","",D20)</f>
        <v/>
      </c>
      <c r="M20" s="42">
        <v>8</v>
      </c>
      <c r="N20" s="43" t="str">
        <f t="shared" si="4"/>
        <v/>
      </c>
      <c r="O20" s="44" t="str">
        <f t="shared" si="5"/>
        <v/>
      </c>
      <c r="P20" s="34"/>
      <c r="Q20" s="34"/>
      <c r="R20" s="34"/>
      <c r="S20" s="34"/>
      <c r="T20" s="34"/>
      <c r="U20" s="33" t="s">
        <v>55</v>
      </c>
    </row>
    <row r="21" spans="1:22">
      <c r="A21" s="3"/>
      <c r="B21" s="24" t="s">
        <v>85</v>
      </c>
      <c r="C21" s="3"/>
      <c r="D21" s="3"/>
      <c r="E21" s="3"/>
      <c r="F21" s="3"/>
      <c r="G21" s="3"/>
      <c r="H21" s="3"/>
      <c r="I21" s="33"/>
      <c r="J21" s="34" t="s">
        <v>34</v>
      </c>
      <c r="K21" s="34"/>
      <c r="L21" s="34"/>
      <c r="M21" s="34"/>
      <c r="N21" s="34"/>
      <c r="O21" s="34"/>
      <c r="P21" s="34"/>
      <c r="Q21" s="34"/>
      <c r="R21" s="34"/>
      <c r="S21" s="34"/>
      <c r="T21" s="34"/>
      <c r="U21" s="33" t="s">
        <v>56</v>
      </c>
    </row>
    <row r="22" spans="1:22">
      <c r="A22" s="3"/>
      <c r="B22" s="3"/>
      <c r="C22" s="3"/>
      <c r="D22" s="3"/>
      <c r="E22" s="3"/>
      <c r="F22" s="3"/>
      <c r="G22" s="3"/>
      <c r="H22" s="3"/>
      <c r="I22" s="51" t="str">
        <f>IF(J22="備前西","1",IF(J22="備前東","2",IF(J22="備南東","3",IF(J22="備南西","4",IF(J22="備北","4",IF(J22="美作","5",""))))))</f>
        <v/>
      </c>
      <c r="J22" s="34" t="str">
        <f t="shared" ref="J22:J29" si="6">IF(K22="","",$C$4)</f>
        <v/>
      </c>
      <c r="K22" s="45" t="str">
        <f t="shared" ref="K22:K29" si="7">IF(OR(L13="③",L13="②",L13="①"),K13,"")</f>
        <v/>
      </c>
      <c r="L22" s="34" t="str">
        <f t="shared" ref="L22:L29" si="8">IF(K22="","",$D$3)</f>
        <v/>
      </c>
      <c r="M22" s="34" t="str">
        <f t="shared" ref="M22:M29" si="9">IF(K22="","",IF(AND(COUNTBLANK(K22)=0,L13="③"),3,IF(AND(COUNTBLANK(K22)=0,L13="②"),2,IF(AND(COUNTBLANK(K22)=0,L13="①"),1))))</f>
        <v/>
      </c>
      <c r="N22" s="34"/>
      <c r="O22" s="51" t="str">
        <f>IF(P22="備前西","1",IF(P22="備前東","2",IF(P22="備南東","3",IF(P22="備南西","4",IF(P22="備北","4",IF(P22="美作","5",""))))))</f>
        <v/>
      </c>
      <c r="P22" s="34" t="str">
        <f t="shared" ref="P22:P29" si="10">IF(Q22="","",$C$4)</f>
        <v/>
      </c>
      <c r="Q22" s="45" t="str">
        <f t="shared" ref="Q22:Q29" si="11">IF(OR(O13="③",O13="②",O13="①"),N13,"")</f>
        <v/>
      </c>
      <c r="R22" s="34" t="str">
        <f t="shared" ref="R22:R29" si="12">IF(Q22="","",$D$3)</f>
        <v/>
      </c>
      <c r="S22" s="34" t="str">
        <f t="shared" ref="S22:S29" si="13">IF(Q22="","",IF(AND(COUNTBLANK(Q22)=0,O13="③"),3,IF(AND(COUNTBLANK(Q22)=0,O13="②"),2,IF(AND(COUNTBLANK(Q22)=0,O13="①"),1))))</f>
        <v/>
      </c>
      <c r="T22" s="34"/>
      <c r="U22" s="33" t="s">
        <v>57</v>
      </c>
    </row>
    <row r="23" spans="1:22" ht="14.25" thickBot="1">
      <c r="A23" s="3"/>
      <c r="B23" s="67" t="s">
        <v>71</v>
      </c>
      <c r="C23" s="67"/>
      <c r="D23" s="67"/>
      <c r="E23" s="67"/>
      <c r="F23" s="67"/>
      <c r="G23" s="67"/>
      <c r="H23" s="3"/>
      <c r="I23" s="51" t="str">
        <f t="shared" ref="I23:I36" si="14">IF(J23="備前西","1",IF(J23="備前東","2",IF(J23="備南東","3",IF(J23="備南西","4",IF(J23="備北","4",IF(J23="美作","5",""))))))</f>
        <v/>
      </c>
      <c r="J23" s="34" t="str">
        <f t="shared" si="6"/>
        <v/>
      </c>
      <c r="K23" s="45" t="str">
        <f t="shared" si="7"/>
        <v/>
      </c>
      <c r="L23" s="34" t="str">
        <f t="shared" si="8"/>
        <v/>
      </c>
      <c r="M23" s="34" t="str">
        <f t="shared" si="9"/>
        <v/>
      </c>
      <c r="N23" s="34"/>
      <c r="O23" s="51" t="str">
        <f t="shared" ref="O23:O34" si="15">IF(P23="備前西","1",IF(P23="備前東","2",IF(P23="備南東","3",IF(P23="備南西","4",IF(P23="備北","4",IF(P23="美作","5",""))))))</f>
        <v/>
      </c>
      <c r="P23" s="34" t="str">
        <f t="shared" si="10"/>
        <v/>
      </c>
      <c r="Q23" s="45" t="str">
        <f t="shared" si="11"/>
        <v/>
      </c>
      <c r="R23" s="34" t="str">
        <f t="shared" si="12"/>
        <v/>
      </c>
      <c r="S23" s="34" t="str">
        <f t="shared" si="13"/>
        <v/>
      </c>
      <c r="T23" s="34"/>
      <c r="U23" s="33" t="s">
        <v>58</v>
      </c>
    </row>
    <row r="24" spans="1:22" ht="14.25" thickBot="1">
      <c r="A24" s="3"/>
      <c r="B24" s="12" t="s">
        <v>68</v>
      </c>
      <c r="C24" s="13" t="s">
        <v>6</v>
      </c>
      <c r="D24" s="14" t="s">
        <v>7</v>
      </c>
      <c r="E24" s="12" t="s">
        <v>69</v>
      </c>
      <c r="F24" s="13" t="s">
        <v>6</v>
      </c>
      <c r="G24" s="14" t="s">
        <v>7</v>
      </c>
      <c r="H24" s="3"/>
      <c r="I24" s="51" t="str">
        <f t="shared" si="14"/>
        <v/>
      </c>
      <c r="J24" s="34" t="str">
        <f t="shared" si="6"/>
        <v/>
      </c>
      <c r="K24" s="45" t="str">
        <f t="shared" si="7"/>
        <v/>
      </c>
      <c r="L24" s="34" t="str">
        <f t="shared" si="8"/>
        <v/>
      </c>
      <c r="M24" s="34" t="str">
        <f t="shared" si="9"/>
        <v/>
      </c>
      <c r="N24" s="34"/>
      <c r="O24" s="51" t="str">
        <f t="shared" si="15"/>
        <v/>
      </c>
      <c r="P24" s="34" t="str">
        <f t="shared" si="10"/>
        <v/>
      </c>
      <c r="Q24" s="45" t="str">
        <f t="shared" si="11"/>
        <v/>
      </c>
      <c r="R24" s="34" t="str">
        <f t="shared" si="12"/>
        <v/>
      </c>
      <c r="S24" s="34" t="str">
        <f t="shared" si="13"/>
        <v/>
      </c>
      <c r="T24" s="34"/>
      <c r="U24" s="33" t="s">
        <v>59</v>
      </c>
    </row>
    <row r="25" spans="1:22" ht="14.25" thickTop="1">
      <c r="A25" s="3"/>
      <c r="B25" s="25" t="s">
        <v>35</v>
      </c>
      <c r="C25" s="26"/>
      <c r="D25" s="17"/>
      <c r="E25" s="25" t="s">
        <v>35</v>
      </c>
      <c r="F25" s="26"/>
      <c r="G25" s="17"/>
      <c r="H25" s="3"/>
      <c r="I25" s="51" t="str">
        <f t="shared" si="14"/>
        <v/>
      </c>
      <c r="J25" s="34" t="str">
        <f t="shared" si="6"/>
        <v/>
      </c>
      <c r="K25" s="45" t="str">
        <f t="shared" si="7"/>
        <v/>
      </c>
      <c r="L25" s="34" t="str">
        <f t="shared" si="8"/>
        <v/>
      </c>
      <c r="M25" s="34" t="str">
        <f t="shared" si="9"/>
        <v/>
      </c>
      <c r="N25" s="34"/>
      <c r="O25" s="51" t="str">
        <f t="shared" si="15"/>
        <v/>
      </c>
      <c r="P25" s="34" t="str">
        <f t="shared" si="10"/>
        <v/>
      </c>
      <c r="Q25" s="45" t="str">
        <f t="shared" si="11"/>
        <v/>
      </c>
      <c r="R25" s="34" t="str">
        <f t="shared" si="12"/>
        <v/>
      </c>
      <c r="S25" s="34" t="str">
        <f t="shared" si="13"/>
        <v/>
      </c>
      <c r="T25" s="34"/>
      <c r="U25" s="33" t="s">
        <v>60</v>
      </c>
    </row>
    <row r="26" spans="1:22">
      <c r="A26" s="3"/>
      <c r="B26" s="15" t="s">
        <v>18</v>
      </c>
      <c r="C26" s="16"/>
      <c r="D26" s="27"/>
      <c r="E26" s="15" t="s">
        <v>18</v>
      </c>
      <c r="F26" s="16"/>
      <c r="G26" s="27"/>
      <c r="H26" s="3"/>
      <c r="I26" s="51" t="str">
        <f t="shared" si="14"/>
        <v/>
      </c>
      <c r="J26" s="34" t="str">
        <f t="shared" si="6"/>
        <v/>
      </c>
      <c r="K26" s="45" t="str">
        <f t="shared" si="7"/>
        <v/>
      </c>
      <c r="L26" s="34" t="str">
        <f t="shared" si="8"/>
        <v/>
      </c>
      <c r="M26" s="34" t="str">
        <f t="shared" si="9"/>
        <v/>
      </c>
      <c r="N26" s="34"/>
      <c r="O26" s="51" t="str">
        <f t="shared" si="15"/>
        <v/>
      </c>
      <c r="P26" s="34" t="str">
        <f t="shared" si="10"/>
        <v/>
      </c>
      <c r="Q26" s="45" t="str">
        <f t="shared" si="11"/>
        <v/>
      </c>
      <c r="R26" s="34" t="str">
        <f t="shared" si="12"/>
        <v/>
      </c>
      <c r="S26" s="34" t="str">
        <f t="shared" si="13"/>
        <v/>
      </c>
      <c r="T26" s="34"/>
      <c r="U26" s="33" t="s">
        <v>61</v>
      </c>
    </row>
    <row r="27" spans="1:22">
      <c r="A27" s="3"/>
      <c r="B27" s="18" t="s">
        <v>19</v>
      </c>
      <c r="C27" s="19"/>
      <c r="D27" s="20"/>
      <c r="E27" s="18" t="s">
        <v>64</v>
      </c>
      <c r="F27" s="19"/>
      <c r="G27" s="20"/>
      <c r="H27" s="3"/>
      <c r="I27" s="51" t="str">
        <f t="shared" si="14"/>
        <v/>
      </c>
      <c r="J27" s="34" t="str">
        <f t="shared" si="6"/>
        <v/>
      </c>
      <c r="K27" s="45" t="str">
        <f t="shared" si="7"/>
        <v/>
      </c>
      <c r="L27" s="34" t="str">
        <f t="shared" si="8"/>
        <v/>
      </c>
      <c r="M27" s="34" t="str">
        <f t="shared" si="9"/>
        <v/>
      </c>
      <c r="N27" s="34"/>
      <c r="O27" s="51" t="str">
        <f t="shared" si="15"/>
        <v/>
      </c>
      <c r="P27" s="34" t="str">
        <f t="shared" si="10"/>
        <v/>
      </c>
      <c r="Q27" s="45" t="str">
        <f t="shared" si="11"/>
        <v/>
      </c>
      <c r="R27" s="34" t="str">
        <f t="shared" si="12"/>
        <v/>
      </c>
      <c r="S27" s="34" t="str">
        <f t="shared" si="13"/>
        <v/>
      </c>
      <c r="T27" s="34"/>
      <c r="U27" s="33" t="s">
        <v>25</v>
      </c>
    </row>
    <row r="28" spans="1:22">
      <c r="A28" s="3"/>
      <c r="B28" s="18" t="s">
        <v>20</v>
      </c>
      <c r="C28" s="19"/>
      <c r="D28" s="20"/>
      <c r="E28" s="18" t="s">
        <v>65</v>
      </c>
      <c r="F28" s="19"/>
      <c r="G28" s="20"/>
      <c r="H28" s="3"/>
      <c r="I28" s="51" t="str">
        <f t="shared" si="14"/>
        <v/>
      </c>
      <c r="J28" s="34" t="str">
        <f t="shared" si="6"/>
        <v/>
      </c>
      <c r="K28" s="45" t="str">
        <f t="shared" si="7"/>
        <v/>
      </c>
      <c r="L28" s="34" t="str">
        <f t="shared" si="8"/>
        <v/>
      </c>
      <c r="M28" s="34" t="str">
        <f t="shared" si="9"/>
        <v/>
      </c>
      <c r="N28" s="34"/>
      <c r="O28" s="51" t="str">
        <f t="shared" si="15"/>
        <v/>
      </c>
      <c r="P28" s="34" t="str">
        <f t="shared" si="10"/>
        <v/>
      </c>
      <c r="Q28" s="45" t="str">
        <f t="shared" si="11"/>
        <v/>
      </c>
      <c r="R28" s="34" t="str">
        <f t="shared" si="12"/>
        <v/>
      </c>
      <c r="S28" s="34" t="str">
        <f t="shared" si="13"/>
        <v/>
      </c>
      <c r="T28" s="34"/>
      <c r="U28" s="33" t="s">
        <v>62</v>
      </c>
    </row>
    <row r="29" spans="1:22" ht="14.25" thickBot="1">
      <c r="A29" s="3"/>
      <c r="B29" s="18" t="s">
        <v>21</v>
      </c>
      <c r="C29" s="19"/>
      <c r="D29" s="20"/>
      <c r="E29" s="18" t="s">
        <v>66</v>
      </c>
      <c r="F29" s="19"/>
      <c r="G29" s="20"/>
      <c r="H29" s="3"/>
      <c r="I29" s="52" t="str">
        <f t="shared" si="14"/>
        <v/>
      </c>
      <c r="J29" s="46" t="str">
        <f t="shared" si="6"/>
        <v/>
      </c>
      <c r="K29" s="47" t="str">
        <f t="shared" si="7"/>
        <v/>
      </c>
      <c r="L29" s="46" t="str">
        <f t="shared" si="8"/>
        <v/>
      </c>
      <c r="M29" s="46" t="str">
        <f t="shared" si="9"/>
        <v/>
      </c>
      <c r="N29" s="46"/>
      <c r="O29" s="52" t="str">
        <f t="shared" si="15"/>
        <v/>
      </c>
      <c r="P29" s="46" t="str">
        <f t="shared" si="10"/>
        <v/>
      </c>
      <c r="Q29" s="47" t="str">
        <f t="shared" si="11"/>
        <v/>
      </c>
      <c r="R29" s="46" t="str">
        <f t="shared" si="12"/>
        <v/>
      </c>
      <c r="S29" s="46" t="str">
        <f t="shared" si="13"/>
        <v/>
      </c>
      <c r="T29" s="46"/>
      <c r="U29" s="49"/>
      <c r="V29" s="33"/>
    </row>
    <row r="30" spans="1:22" ht="15" thickTop="1" thickBot="1">
      <c r="A30" s="3"/>
      <c r="B30" s="21" t="s">
        <v>22</v>
      </c>
      <c r="C30" s="22"/>
      <c r="D30" s="23"/>
      <c r="E30" s="21" t="s">
        <v>67</v>
      </c>
      <c r="F30" s="22"/>
      <c r="G30" s="23"/>
      <c r="H30" s="3"/>
      <c r="I30" s="51" t="str">
        <f t="shared" si="14"/>
        <v/>
      </c>
      <c r="J30" s="53" t="str">
        <f>IF(C26="","",$C$4)</f>
        <v/>
      </c>
      <c r="K30" s="60" t="str">
        <f>IF(C26="","",C26)</f>
        <v/>
      </c>
      <c r="L30" s="53" t="str">
        <f>IF(C26="","",$D$3)</f>
        <v/>
      </c>
      <c r="M30" s="53" t="str">
        <f>IF(C26="","",D26)</f>
        <v/>
      </c>
      <c r="N30" s="53" t="str">
        <f>IF(AND(LEN(C26)&gt;0,LEN(C$25)&gt;0),C$25,IF(AND(LEN(C26)&gt;0,LEN($C$25)=0),"",""))</f>
        <v/>
      </c>
      <c r="O30" s="55" t="str">
        <f t="shared" si="15"/>
        <v/>
      </c>
      <c r="P30" s="53" t="str">
        <f>IF(F26="","",$C$4)</f>
        <v/>
      </c>
      <c r="Q30" s="54" t="str">
        <f>IF(F26="","",F26)</f>
        <v/>
      </c>
      <c r="R30" s="53" t="str">
        <f>IF(F26="","",$D$3)</f>
        <v/>
      </c>
      <c r="S30" s="53" t="str">
        <f>IF(F26="","",G26)</f>
        <v/>
      </c>
      <c r="T30" s="53" t="str">
        <f>IF(AND(LEN(F26)&gt;0,LEN(F$25)&gt;0),F$25,IF(AND(LEN(F26)&gt;0,LEN($C$25)=0),"",""))</f>
        <v/>
      </c>
      <c r="U30" s="49"/>
      <c r="V30" s="33"/>
    </row>
    <row r="31" spans="1:22" ht="18" customHeight="1">
      <c r="A31" s="3"/>
      <c r="B31" s="28"/>
      <c r="C31" s="29"/>
      <c r="D31" s="28"/>
      <c r="E31" s="28"/>
      <c r="F31" s="29"/>
      <c r="G31" s="28"/>
      <c r="H31" s="3"/>
      <c r="I31" s="51" t="str">
        <f t="shared" si="14"/>
        <v/>
      </c>
      <c r="J31" s="49" t="str">
        <f>IF(C27="","",$C$4)</f>
        <v/>
      </c>
      <c r="K31" s="56" t="str">
        <f>IF(C27="","",C27)</f>
        <v/>
      </c>
      <c r="L31" s="49" t="str">
        <f>IF(C27="","",$D$3)</f>
        <v/>
      </c>
      <c r="M31" s="49" t="str">
        <f>IF(C27="","",D27)</f>
        <v/>
      </c>
      <c r="N31" s="49" t="str">
        <f t="shared" ref="N31:N34" si="16">IF(AND(LEN(C27)&gt;0,LEN(C$25)&gt;0),C$25,IF(AND(LEN(C27)&gt;0,LEN($C$25)=0),"",""))</f>
        <v/>
      </c>
      <c r="O31" s="57" t="str">
        <f t="shared" si="15"/>
        <v/>
      </c>
      <c r="P31" s="49" t="str">
        <f>IF(F27="","",$C$4)</f>
        <v/>
      </c>
      <c r="Q31" s="56" t="str">
        <f>IF(F27="","",F27)</f>
        <v/>
      </c>
      <c r="R31" s="49" t="str">
        <f>IF(F27="","",$D$3)</f>
        <v/>
      </c>
      <c r="S31" s="49" t="str">
        <f>IF(F27="","",G27)</f>
        <v/>
      </c>
      <c r="T31" s="49" t="str">
        <f t="shared" ref="T31:T34" si="17">IF(AND(LEN(F27)&gt;0,LEN(F$25)&gt;0),F$25,IF(AND(LEN(F27)&gt;0,LEN($C$25)=0),"",""))</f>
        <v/>
      </c>
      <c r="U31" s="49"/>
      <c r="V31" s="33"/>
    </row>
    <row r="32" spans="1:22" ht="14.25">
      <c r="A32" s="3"/>
      <c r="B32" s="28"/>
      <c r="C32" s="29"/>
      <c r="D32" s="71" t="s">
        <v>81</v>
      </c>
      <c r="E32" s="71"/>
      <c r="F32" s="58">
        <f>COUNTA(C18,F18)*J7+COUNTA(C26:C30,F26:F30)*J8</f>
        <v>0</v>
      </c>
      <c r="H32" s="3"/>
      <c r="I32" s="51" t="str">
        <f t="shared" si="14"/>
        <v/>
      </c>
      <c r="J32" s="49" t="str">
        <f>IF(C28="","",$C$4)</f>
        <v/>
      </c>
      <c r="K32" s="56" t="str">
        <f>IF(C28="","",C28)</f>
        <v/>
      </c>
      <c r="L32" s="49" t="str">
        <f>IF(C28="","",$D$3)</f>
        <v/>
      </c>
      <c r="M32" s="49" t="str">
        <f>IF(C28="","",D28)</f>
        <v/>
      </c>
      <c r="N32" s="49" t="str">
        <f t="shared" si="16"/>
        <v/>
      </c>
      <c r="O32" s="57" t="str">
        <f t="shared" si="15"/>
        <v/>
      </c>
      <c r="P32" s="49" t="str">
        <f>IF(F28="","",$C$4)</f>
        <v/>
      </c>
      <c r="Q32" s="56" t="str">
        <f>IF(F28="","",F28)</f>
        <v/>
      </c>
      <c r="R32" s="49" t="str">
        <f>IF(F28="","",$D$3)</f>
        <v/>
      </c>
      <c r="S32" s="49" t="str">
        <f>IF(F28="","",G28)</f>
        <v/>
      </c>
      <c r="T32" s="49" t="str">
        <f t="shared" si="17"/>
        <v/>
      </c>
      <c r="U32" s="49"/>
      <c r="V32" s="33"/>
    </row>
    <row r="33" spans="1:22">
      <c r="A33" s="3"/>
      <c r="B33" s="3"/>
      <c r="C33" s="3"/>
      <c r="D33" s="3"/>
      <c r="E33" s="3"/>
      <c r="F33" s="3"/>
      <c r="G33" s="3"/>
      <c r="H33" s="3"/>
      <c r="I33" s="51" t="str">
        <f t="shared" si="14"/>
        <v/>
      </c>
      <c r="J33" s="49" t="str">
        <f t="shared" ref="J33:J34" si="18">IF(C29="","",$C$4)</f>
        <v/>
      </c>
      <c r="K33" s="56" t="str">
        <f t="shared" ref="K33:K34" si="19">IF(C29="","",C29)</f>
        <v/>
      </c>
      <c r="L33" s="49" t="str">
        <f t="shared" ref="L33:L34" si="20">IF(C29="","",$D$3)</f>
        <v/>
      </c>
      <c r="M33" s="49" t="str">
        <f t="shared" ref="M33:M34" si="21">IF(C29="","",D29)</f>
        <v/>
      </c>
      <c r="N33" s="49" t="str">
        <f t="shared" si="16"/>
        <v/>
      </c>
      <c r="O33" s="57" t="str">
        <f t="shared" si="15"/>
        <v/>
      </c>
      <c r="P33" s="49" t="str">
        <f t="shared" ref="P33:P34" si="22">IF(F29="","",$C$4)</f>
        <v/>
      </c>
      <c r="Q33" s="56" t="str">
        <f t="shared" ref="Q33:Q34" si="23">IF(F29="","",F29)</f>
        <v/>
      </c>
      <c r="R33" s="49" t="str">
        <f t="shared" ref="R33:R34" si="24">IF(F29="","",$D$3)</f>
        <v/>
      </c>
      <c r="S33" s="49" t="str">
        <f t="shared" ref="S33:S34" si="25">IF(F29="","",G29)</f>
        <v/>
      </c>
      <c r="T33" s="49" t="str">
        <f t="shared" si="17"/>
        <v/>
      </c>
      <c r="U33" s="49"/>
      <c r="V33" s="33"/>
    </row>
    <row r="34" spans="1:22">
      <c r="A34" s="63" t="s">
        <v>24</v>
      </c>
      <c r="B34" s="63"/>
      <c r="C34" s="63"/>
      <c r="D34" s="63"/>
      <c r="E34" s="63"/>
      <c r="F34" s="63"/>
      <c r="G34" s="63"/>
      <c r="H34" s="63"/>
      <c r="I34" s="51" t="str">
        <f t="shared" si="14"/>
        <v/>
      </c>
      <c r="J34" s="49" t="str">
        <f t="shared" si="18"/>
        <v/>
      </c>
      <c r="K34" s="56" t="str">
        <f t="shared" si="19"/>
        <v/>
      </c>
      <c r="L34" s="49" t="str">
        <f t="shared" si="20"/>
        <v/>
      </c>
      <c r="M34" s="49" t="str">
        <f t="shared" si="21"/>
        <v/>
      </c>
      <c r="N34" s="49" t="str">
        <f t="shared" si="16"/>
        <v/>
      </c>
      <c r="O34" s="57" t="str">
        <f t="shared" si="15"/>
        <v/>
      </c>
      <c r="P34" s="49" t="str">
        <f t="shared" si="22"/>
        <v/>
      </c>
      <c r="Q34" s="56" t="str">
        <f t="shared" si="23"/>
        <v/>
      </c>
      <c r="R34" s="49" t="str">
        <f t="shared" si="24"/>
        <v/>
      </c>
      <c r="S34" s="49" t="str">
        <f t="shared" si="25"/>
        <v/>
      </c>
      <c r="T34" s="49" t="str">
        <f t="shared" si="17"/>
        <v/>
      </c>
      <c r="U34" s="49"/>
      <c r="V34" s="33"/>
    </row>
    <row r="35" spans="1:22">
      <c r="A35" s="63"/>
      <c r="B35" s="63"/>
      <c r="C35" s="63"/>
      <c r="D35" s="63"/>
      <c r="E35" s="63"/>
      <c r="F35" s="63"/>
      <c r="G35" s="63"/>
      <c r="H35" s="63"/>
      <c r="I35" s="51" t="s">
        <v>78</v>
      </c>
      <c r="J35" s="33" t="s">
        <v>79</v>
      </c>
      <c r="K35" s="33" t="s">
        <v>77</v>
      </c>
      <c r="L35" s="33" t="s">
        <v>74</v>
      </c>
      <c r="M35" s="33" t="s">
        <v>80</v>
      </c>
      <c r="N35" s="33" t="s">
        <v>75</v>
      </c>
      <c r="O35" s="33" t="s">
        <v>76</v>
      </c>
      <c r="P35" s="33"/>
      <c r="Q35" s="33"/>
      <c r="R35" s="33"/>
      <c r="S35" s="33"/>
      <c r="T35" s="33"/>
      <c r="U35" s="33"/>
    </row>
    <row r="36" spans="1:22">
      <c r="A36" s="3"/>
      <c r="B36" s="3"/>
      <c r="C36" s="3"/>
      <c r="D36" s="3"/>
      <c r="E36" s="3"/>
      <c r="F36" s="3"/>
      <c r="G36" s="3"/>
      <c r="H36" s="3"/>
      <c r="I36" s="51" t="str">
        <f t="shared" si="14"/>
        <v/>
      </c>
      <c r="J36" s="50">
        <f>C4</f>
        <v>0</v>
      </c>
      <c r="K36" s="50">
        <f>D3</f>
        <v>0</v>
      </c>
      <c r="L36" s="50" t="str">
        <f>IF((COUNTIF(L13:L20,"③")+COUNTIF(L13:L20,"②")+COUNTIF(L13:L20,"①")+COUNT(L13:L20))=0,"",COUNTIF(L13:L20,"③")+COUNTIF(L13:L20,"②")+COUNTIF(L13:L20,"①")+COUNT(L13:L20))</f>
        <v/>
      </c>
      <c r="M36" s="50" t="str">
        <f>IF(COUNT(M22:M34)=0,"",COUNT(M22:M34))</f>
        <v/>
      </c>
      <c r="N36" s="50" t="str">
        <f>IF((COUNTIF(O13:O20,"③")+COUNTIF(O13:O20,"②")+COUNTIF(O13:O20,"①")+COUNT(O13:O20))=0,"",COUNTIF(O13:O20,"③")+COUNTIF(O13:O20,"②")+COUNTIF(O13:O20,"①")+COUNT(O13:O20))</f>
        <v/>
      </c>
      <c r="O36" s="50" t="str">
        <f>IF(COUNT(S22:S35)=0,"",COUNT(S22:S35))</f>
        <v/>
      </c>
      <c r="P36" s="33"/>
      <c r="Q36" s="33"/>
      <c r="R36" s="33"/>
      <c r="S36" s="33"/>
      <c r="T36" s="33"/>
      <c r="U36" s="33"/>
    </row>
    <row r="37" spans="1:22">
      <c r="A37" s="64">
        <f ca="1">TODAY()</f>
        <v>43734</v>
      </c>
      <c r="B37" s="64"/>
      <c r="C37" s="3"/>
      <c r="D37" s="3"/>
      <c r="E37" s="3"/>
      <c r="F37" s="3"/>
      <c r="G37" s="3"/>
      <c r="H37" s="3"/>
      <c r="I37" s="33"/>
      <c r="J37" s="33"/>
      <c r="K37" s="48"/>
      <c r="L37" s="33"/>
      <c r="M37" s="33"/>
      <c r="N37" s="33"/>
      <c r="O37" s="33"/>
      <c r="P37" s="48"/>
      <c r="Q37" s="33"/>
      <c r="R37" s="33"/>
      <c r="S37" s="33"/>
      <c r="T37" s="33"/>
      <c r="U37" s="33"/>
    </row>
    <row r="38" spans="1:22">
      <c r="A38" s="65" t="str">
        <f>$C$3&amp;$D$3&amp;$E$3&amp;F3&amp;"　　校長"</f>
        <v>中学校　　校長</v>
      </c>
      <c r="B38" s="65"/>
      <c r="C38" s="65"/>
      <c r="D38" s="65"/>
      <c r="E38" s="65"/>
      <c r="F38" s="66"/>
      <c r="G38" s="66"/>
      <c r="H38" s="10" t="s">
        <v>23</v>
      </c>
      <c r="I38" s="33"/>
    </row>
    <row r="39" spans="1:22">
      <c r="A39" s="3"/>
      <c r="B39" s="3"/>
      <c r="C39" s="3"/>
      <c r="D39" s="3"/>
      <c r="E39" s="3"/>
      <c r="F39" s="3"/>
      <c r="G39" s="3"/>
      <c r="H39" s="3"/>
    </row>
  </sheetData>
  <mergeCells count="16">
    <mergeCell ref="I1:Q6"/>
    <mergeCell ref="K10:L10"/>
    <mergeCell ref="L11:L12"/>
    <mergeCell ref="N10:O10"/>
    <mergeCell ref="O11:O12"/>
    <mergeCell ref="B8:G8"/>
    <mergeCell ref="B23:G23"/>
    <mergeCell ref="A38:E38"/>
    <mergeCell ref="A1:H1"/>
    <mergeCell ref="C5:G5"/>
    <mergeCell ref="C6:G6"/>
    <mergeCell ref="D3:E3"/>
    <mergeCell ref="A37:B37"/>
    <mergeCell ref="F38:G38"/>
    <mergeCell ref="A34:H35"/>
    <mergeCell ref="D32:E32"/>
  </mergeCells>
  <phoneticPr fontId="1"/>
  <conditionalFormatting sqref="K35:T35 K22:N34 P22:T28 P29:U34">
    <cfRule type="iconSet" priority="1">
      <iconSet iconSet="3Arrows">
        <cfvo type="percent" val="0"/>
        <cfvo type="percent" val="33"/>
        <cfvo type="percent" val="67"/>
      </iconSet>
    </cfRule>
  </conditionalFormatting>
  <dataValidations count="7">
    <dataValidation type="list" allowBlank="1" showInputMessage="1" showErrorMessage="1" sqref="C4">
      <formula1>"備前西,備前東,備南東,備南西,備北,美作"</formula1>
    </dataValidation>
    <dataValidation type="list" allowBlank="1" showInputMessage="1" showErrorMessage="1" sqref="F3">
      <formula1>"中学校,聾学校,中等教育学校"</formula1>
    </dataValidation>
    <dataValidation type="list" allowBlank="1" showInputMessage="1" sqref="D13:D20 G13:G20">
      <formula1>"3,③,2,②,1,①"</formula1>
    </dataValidation>
    <dataValidation type="list" allowBlank="1" showInputMessage="1" showErrorMessage="1" sqref="G26:G30 D26:D30">
      <formula1>"3,2,1"</formula1>
    </dataValidation>
    <dataValidation type="list" allowBlank="1" showInputMessage="1" showErrorMessage="1" sqref="C9 F9">
      <formula1>"1,2,3,4,5,6,7,8,9,10,11,12,13,14"</formula1>
    </dataValidation>
    <dataValidation type="list" allowBlank="1" showInputMessage="1" sqref="C3">
      <formula1>$U$1:$U$28</formula1>
    </dataValidation>
    <dataValidation type="list" allowBlank="1" showInputMessage="1" showErrorMessage="1" sqref="D12 G12">
      <formula1>"内部,外部"</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入力シート</vt:lpstr>
      <vt:lpstr>入力シート!Print_Area</vt:lpstr>
      <vt:lpstr>入力例!Print_Area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okayama</cp:lastModifiedBy>
  <cp:lastPrinted>2019-08-22T01:25:55Z</cp:lastPrinted>
  <dcterms:created xsi:type="dcterms:W3CDTF">2019-01-26T23:40:38Z</dcterms:created>
  <dcterms:modified xsi:type="dcterms:W3CDTF">2019-09-25T23:14:53Z</dcterms:modified>
</cp:coreProperties>
</file>